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0110" activeTab="0"/>
  </bookViews>
  <sheets>
    <sheet name="DZPFO" sheetId="1" r:id="rId1"/>
    <sheet name="Příloha 1" sheetId="2" r:id="rId2"/>
    <sheet name="Příloha 2" sheetId="3" r:id="rId3"/>
    <sheet name="Příloha 3" sheetId="4" r:id="rId4"/>
    <sheet name="Příloha 4" sheetId="5" r:id="rId5"/>
    <sheet name="Příloha 5" sheetId="6" r:id="rId6"/>
    <sheet name="Samostatný list" sheetId="7" r:id="rId7"/>
  </sheets>
  <definedNames>
    <definedName name="Barva">'DZPFO'!$P$2</definedName>
    <definedName name="_xlnm.Print_Area" localSheetId="0">'DZPFO'!$A$4:$AK$247</definedName>
    <definedName name="_xlnm.Print_Area" localSheetId="1">'Příloha 1'!$A$4:$AK$116</definedName>
    <definedName name="_xlnm.Print_Area" localSheetId="2">'Příloha 2'!$A$4:$AK$63</definedName>
    <definedName name="_xlnm.Print_Area" localSheetId="3">'Příloha 3'!$A$4:$AK$121</definedName>
    <definedName name="_xlnm.Print_Area" localSheetId="4">'Příloha 4'!$A$4:$AK$55</definedName>
    <definedName name="_xlnm.Print_Area" localSheetId="5">'Příloha 5'!$A$4:$AK$66</definedName>
    <definedName name="_xlnm.Print_Area" localSheetId="6">'Samostatný list'!$A$4:$AK$47</definedName>
  </definedNames>
  <calcPr fullCalcOnLoad="1"/>
</workbook>
</file>

<file path=xl/sharedStrings.xml><?xml version="1.0" encoding="utf-8"?>
<sst xmlns="http://schemas.openxmlformats.org/spreadsheetml/2006/main" count="721" uniqueCount="575">
  <si>
    <t>Finančnímu úřadu v, ve, pro</t>
  </si>
  <si>
    <t>01 Daňové identifikační číslo</t>
  </si>
  <si>
    <t>z</t>
  </si>
  <si>
    <t>Otisk prezentačního razítka finančního úřadu</t>
  </si>
  <si>
    <t>02 Rodné číslo</t>
  </si>
  <si>
    <t>/</t>
  </si>
  <si>
    <t>P Ř I Z N Á N Í</t>
  </si>
  <si>
    <t>dále jen "DAP"</t>
  </si>
  <si>
    <t>za zdaňovací období (kalendářní rok)</t>
  </si>
  <si>
    <t>do</t>
  </si>
  <si>
    <t>03</t>
  </si>
  <si>
    <r>
      <t>DAP</t>
    </r>
    <r>
      <rPr>
        <vertAlign val="superscript"/>
        <sz val="7"/>
        <rFont val="Arial"/>
        <family val="2"/>
      </rPr>
      <t>1</t>
    </r>
    <r>
      <rPr>
        <sz val="7"/>
        <rFont val="Arial"/>
        <family val="0"/>
      </rPr>
      <t>)</t>
    </r>
  </si>
  <si>
    <t>Důvody pro podání dodatečného DAP zjištěny dne</t>
  </si>
  <si>
    <t>04</t>
  </si>
  <si>
    <t>úmrtí</t>
  </si>
  <si>
    <t>Datum</t>
  </si>
  <si>
    <t>ano</t>
  </si>
  <si>
    <t>ne</t>
  </si>
  <si>
    <t>05</t>
  </si>
  <si>
    <t>1. ODDÍL - Údaje o poplatníkovi</t>
  </si>
  <si>
    <t>07 Rodné příjmení</t>
  </si>
  <si>
    <t>09 Titul</t>
  </si>
  <si>
    <t>10 Státní příslušnost</t>
  </si>
  <si>
    <t>11 Číslo pasu</t>
  </si>
  <si>
    <t>12 Obec</t>
  </si>
  <si>
    <t>15 PSČ</t>
  </si>
  <si>
    <t>18 Stát</t>
  </si>
  <si>
    <t>19 Obec</t>
  </si>
  <si>
    <t>22 PSČ</t>
  </si>
  <si>
    <t>Adresa pobytu na území České republiky, kde se poplatník obvykle ve zdaňovacím období zdržoval</t>
  </si>
  <si>
    <t>23 Obec</t>
  </si>
  <si>
    <t>26 PSČ</t>
  </si>
  <si>
    <t>29 Kód státu - vyplní jen daňový nerezident</t>
  </si>
  <si>
    <t>poplatník</t>
  </si>
  <si>
    <t>finanční úřad</t>
  </si>
  <si>
    <t>Úhrn příjmů od všech zaměstnavatelů</t>
  </si>
  <si>
    <t>Úhrn pojistného</t>
  </si>
  <si>
    <t>(Kč)</t>
  </si>
  <si>
    <t>Příjmení, jméno, titul</t>
  </si>
  <si>
    <t>Rodné číslo</t>
  </si>
  <si>
    <t>Příjmení a jméno</t>
  </si>
  <si>
    <t>Počet měsíců</t>
  </si>
  <si>
    <t>Ve sloupci uveďte počet listů příloh</t>
  </si>
  <si>
    <t>Název přílohy</t>
  </si>
  <si>
    <t>PROHLAŠUJI, ŽE VŠECHNY MNOU UVEDENÉ ÚDAJE V TOMTO DAP JSOU PRAVDIVÉ A ÚPLNÉ</t>
  </si>
  <si>
    <t>V</t>
  </si>
  <si>
    <t>dne</t>
  </si>
  <si>
    <t>ÚDAJE O ZÁSTUPCI</t>
  </si>
  <si>
    <t>Titul</t>
  </si>
  <si>
    <t>Adresa - obec</t>
  </si>
  <si>
    <t>PSČ</t>
  </si>
  <si>
    <t>VYPLNÍ FINANČNÍ ÚŘAD</t>
  </si>
  <si>
    <t>o správě daní a poplatků, ve znění pozdějších předpisů, dne</t>
  </si>
  <si>
    <t>ke dni</t>
  </si>
  <si>
    <t>Podpis odpovědného pracovníka</t>
  </si>
  <si>
    <t>ŽÁDOST O VRÁCENÍ PŘEPLATKU NA DANI Z PŘÍJMŮ FYZICKÝCH OSOB</t>
  </si>
  <si>
    <t xml:space="preserve"> Přeplatek vraťte na účet vedený u …………………………………………………………..č.  …………………………………………………………………..</t>
  </si>
  <si>
    <t xml:space="preserve"> Přeplatek zašlete na adresu:</t>
  </si>
  <si>
    <t>č.</t>
  </si>
  <si>
    <t>specifický smybol</t>
  </si>
  <si>
    <t xml:space="preserve"> kód banky</t>
  </si>
  <si>
    <t xml:space="preserve"> V</t>
  </si>
  <si>
    <t>……………………………</t>
  </si>
  <si>
    <t>………………………………………………………………….</t>
  </si>
  <si>
    <t>…………………………………….</t>
  </si>
  <si>
    <t>………………………..</t>
  </si>
  <si>
    <t>………………………………………………………………………………………………………….</t>
  </si>
  <si>
    <t>………………………………………………………….</t>
  </si>
  <si>
    <t>………………………………………..</t>
  </si>
  <si>
    <r>
      <t xml:space="preserve"> - dodatečně vyměřil</t>
    </r>
    <r>
      <rPr>
        <vertAlign val="superscript"/>
        <sz val="7"/>
        <rFont val="Arial"/>
        <family val="2"/>
      </rPr>
      <t>1</t>
    </r>
    <r>
      <rPr>
        <sz val="7"/>
        <rFont val="Arial"/>
        <family val="0"/>
      </rPr>
      <t>)</t>
    </r>
  </si>
  <si>
    <r>
      <t>1</t>
    </r>
    <r>
      <rPr>
        <sz val="7"/>
        <rFont val="Arial"/>
        <family val="0"/>
      </rPr>
      <t>) Označte křížkem odpovídající variantu</t>
    </r>
  </si>
  <si>
    <t>08 Jméno</t>
  </si>
  <si>
    <t>06 Příjmení</t>
  </si>
  <si>
    <t>Řádky 19 až 22 vyplňte pouze v případě, že adresa k poslednímu dni kalendářního roku, za který se DAP podává, je rozdílná od adresy</t>
  </si>
  <si>
    <t xml:space="preserve"> v den podání DAP.</t>
  </si>
  <si>
    <t>Než začnete vyplňovat tiskopis, přečtěte si, prosím, pokyny.</t>
  </si>
  <si>
    <r>
      <t>Kód rozlišení typu DAP</t>
    </r>
    <r>
      <rPr>
        <vertAlign val="superscript"/>
        <sz val="7"/>
        <rFont val="Arial"/>
        <family val="2"/>
      </rPr>
      <t>1</t>
    </r>
    <r>
      <rPr>
        <sz val="7"/>
        <rFont val="Arial"/>
        <family val="0"/>
      </rPr>
      <t>)</t>
    </r>
  </si>
  <si>
    <t>prohlášení</t>
  </si>
  <si>
    <t>konkurzu</t>
  </si>
  <si>
    <t>zrušení</t>
  </si>
  <si>
    <t>05a</t>
  </si>
  <si>
    <t>05b</t>
  </si>
  <si>
    <r>
      <t xml:space="preserve">V DAP je uplatňováno společné zdanění manželů podle § 13a zákona </t>
    </r>
    <r>
      <rPr>
        <vertAlign val="superscript"/>
        <sz val="7"/>
        <rFont val="Arial"/>
        <family val="2"/>
      </rPr>
      <t>1)</t>
    </r>
  </si>
  <si>
    <r>
      <t xml:space="preserve">Zákonná povinnost ověření účetní závěrky auditorem </t>
    </r>
    <r>
      <rPr>
        <vertAlign val="superscript"/>
        <sz val="7"/>
        <rFont val="Arial"/>
        <family val="2"/>
      </rPr>
      <t>1)</t>
    </r>
  </si>
  <si>
    <r>
      <t>DAP zpracoval a předkládá daňový poradce na základě plné moci k zastupování, která byla podána správci daně před uplynutím neprodloužené lhůty</t>
    </r>
    <r>
      <rPr>
        <vertAlign val="superscript"/>
        <sz val="7"/>
        <rFont val="Arial"/>
        <family val="2"/>
      </rPr>
      <t>1)</t>
    </r>
  </si>
  <si>
    <t>k dani z příjmů fyzických osob</t>
  </si>
  <si>
    <t>podle zákona č. 586/1992 Sb., o daních z příjmů, ve znění pozdějších předpisů (dále jen "zákon")</t>
  </si>
  <si>
    <r>
      <t>nebo jeho část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od</t>
    </r>
  </si>
  <si>
    <t>13 Ulice / část obce</t>
  </si>
  <si>
    <t>14 Číslo popisné / orientační</t>
  </si>
  <si>
    <t>17 Fax / e-mail</t>
  </si>
  <si>
    <t>16 Telefon / mobilní telefon</t>
  </si>
  <si>
    <t>20 Ulice / část obce</t>
  </si>
  <si>
    <t>21 Číslo popisné / orientační</t>
  </si>
  <si>
    <t>Řádky 23 až 28 vyplňte pouze v případě, že nemáte bydliště (trvalý pobyt) na území ČR.</t>
  </si>
  <si>
    <t>24 Ulice / část obce</t>
  </si>
  <si>
    <t>27 Telefon / mobilní telefon</t>
  </si>
  <si>
    <t>28 Fax / e-mail</t>
  </si>
  <si>
    <t>25 Číslo popisné / orientační</t>
  </si>
  <si>
    <r>
      <t>30 Spojení se zahraničními osobami</t>
    </r>
    <r>
      <rPr>
        <vertAlign val="superscript"/>
        <sz val="7"/>
        <rFont val="Arial"/>
        <family val="2"/>
      </rPr>
      <t>1</t>
    </r>
    <r>
      <rPr>
        <sz val="7"/>
        <rFont val="Arial"/>
        <family val="0"/>
      </rPr>
      <t>)</t>
    </r>
  </si>
  <si>
    <t>Kč</t>
  </si>
  <si>
    <t>29a Výše celosvětových příjmů</t>
  </si>
  <si>
    <t>2. ODDÍL - Základ daně, ztráta</t>
  </si>
  <si>
    <t>Daň zaplacená v zahraničí podle § 6 odst. 13 zákona</t>
  </si>
  <si>
    <t>Dílčí základ daně podle § 6 zákona (ř. 31 - ř. 32 - ř. 33)</t>
  </si>
  <si>
    <t>Úhrn příjmů plynoucích ze zahraničí snížený o pojistné</t>
  </si>
  <si>
    <t>2. Dílčí základy daně z příjmů fyzických osob podle § 6, § 7, § 8, § 9, § 10 zákona, základ daně a ztráta</t>
  </si>
  <si>
    <t>Dílčí základ daně ze závislé činnosti podle § 6 zákona (ř. 34)</t>
  </si>
  <si>
    <t>Dílčí základ daně nebo ztráta z podnikání a z jiné samostatné                výdělečné činnosti podle § 7 zákona (ř. 113 přílohy č. 1 DAP)</t>
  </si>
  <si>
    <t>Dílčí základ daně z kapitálového majetku podle § 8 zákona</t>
  </si>
  <si>
    <t>Základ daně (ř. 36 + kladná hodnota z ř. 41)</t>
  </si>
  <si>
    <t>Minimální základ daně</t>
  </si>
  <si>
    <t>Uplatňovaná výše ztráty - vzniklé a vyměřené za                                     předcházející zdaňovací období maximálně do výše ř. 41</t>
  </si>
  <si>
    <t>Základ daně po odečtení ztráty (ř. 42 - ř. 44) případně                                 minimální základ daně (ř. 43)</t>
  </si>
  <si>
    <t>3. ODDÍL - Nezdanitelné části základu daně, odčitatelné položky a daň celkem</t>
  </si>
  <si>
    <t xml:space="preserve"> </t>
  </si>
  <si>
    <t>§ 34 odst. 4 zákona (výzkum a vývoj)</t>
  </si>
  <si>
    <t>Další částky</t>
  </si>
  <si>
    <t>Úhrn nezdanitelných částí základu daně a položek</t>
  </si>
  <si>
    <t>Základ daně snížený o nezdanitelné části základu daně</t>
  </si>
  <si>
    <t>Základ daně zaokrouhlený na celá sta Kč dolů</t>
  </si>
  <si>
    <t>Daň podle § 16 odst. 1 zákona</t>
  </si>
  <si>
    <t>4. ODDÍL - Daň celkem, ztráta</t>
  </si>
  <si>
    <t>Celkem</t>
  </si>
  <si>
    <t>Podpis poplatníka (zástupce)</t>
  </si>
  <si>
    <t>Telefon / mobilní telefon</t>
  </si>
  <si>
    <t>Číslo popisné / orientační</t>
  </si>
  <si>
    <t>Ulice / část obce</t>
  </si>
  <si>
    <t>Pokud DAP zpracovává daňový poradce, uvede dále evidenční číslo osvědčení</t>
  </si>
  <si>
    <r>
      <t>Za finanční úřad přiznanou daňovou povinnost a ztrátu vyměřil</t>
    </r>
    <r>
      <rPr>
        <vertAlign val="superscript"/>
        <sz val="7"/>
        <rFont val="Arial"/>
        <family val="2"/>
      </rPr>
      <t>1</t>
    </r>
    <r>
      <rPr>
        <sz val="7"/>
        <rFont val="Arial"/>
        <family val="0"/>
      </rPr>
      <t>)</t>
    </r>
  </si>
  <si>
    <t xml:space="preserve"> podle § 46 odst. 5 zákona ČNR č. 337/1992 Sb.,</t>
  </si>
  <si>
    <t>Podle ust. § 64 odst. 4 zákona č. 337/1992 Sb., o správě daní a poplatků, ve znění pozdějších předpisů, žádám o vrácení:</t>
  </si>
  <si>
    <t>Kč.</t>
  </si>
  <si>
    <t>……………………………………………………………………………………..</t>
  </si>
  <si>
    <t xml:space="preserve"> 1. přeplatku na dani z příjmů fyzických osob</t>
  </si>
  <si>
    <t xml:space="preserve"> 2. přeplatku na dani z příjmů fyzických osob v důsledku postupu podle § 13a zákona ve výši</t>
  </si>
  <si>
    <t>……………………………………</t>
  </si>
  <si>
    <t xml:space="preserve"> Přeplatek převeďte na účet vedený u Finančního úřadu</t>
  </si>
  <si>
    <r>
      <t xml:space="preserve">č. </t>
    </r>
    <r>
      <rPr>
        <b/>
        <sz val="7"/>
        <rFont val="Arial"/>
        <family val="2"/>
      </rPr>
      <t>721-</t>
    </r>
  </si>
  <si>
    <t>………………………………..</t>
  </si>
  <si>
    <r>
      <t xml:space="preserve"> Kód banky </t>
    </r>
    <r>
      <rPr>
        <b/>
        <sz val="7"/>
        <rFont val="Arial"/>
        <family val="2"/>
      </rPr>
      <t>0710</t>
    </r>
    <r>
      <rPr>
        <sz val="7"/>
        <rFont val="Arial"/>
        <family val="0"/>
      </rPr>
      <t>, variabilní symbol (rodné číslo)</t>
    </r>
  </si>
  <si>
    <t>…………………………………..</t>
  </si>
  <si>
    <t xml:space="preserve">   v případě uvedených v § 40 zákona č. 337/1992 Sb., o správě daní a poplatků, ve znění pozdějších předpisů</t>
  </si>
  <si>
    <t xml:space="preserve"> "Potvrzení o zdanitelných příjmech ze závislé činností a funkčních požitků a o sražených zálohách na daň a daňovém</t>
  </si>
  <si>
    <t xml:space="preserve">  zvýhodnění" za příslušné zdaňovací období od všech zaměstnavatelů (např. podle § 38j odst. 3 zákona)</t>
  </si>
  <si>
    <t xml:space="preserve"> Účetní závěrka poplatníka, který vede účetnictví</t>
  </si>
  <si>
    <t xml:space="preserve"> Příloha č. 5 - "Výpočet společnéhop základu daně manželů podle § 13a zákona"</t>
  </si>
  <si>
    <t xml:space="preserve"> Příloha č. 4 - "Výpočet daně ze samostatného základu daně podle § 16 odst. 2 zákona"</t>
  </si>
  <si>
    <t xml:space="preserve">  Příloha č. 3 - "Výpočet daně z příjmů dosažených za více zdaňovacích období (§ 14 zákona), daně z příjmů</t>
  </si>
  <si>
    <t xml:space="preserve">  ze zahraničí (§ 38f zákona) a daně po slevě (§35 zákona)" včetně Samostatných listů 4. oddílu</t>
  </si>
  <si>
    <t xml:space="preserve">  Příloha č. 1 - "Výpočet dílčího základu daně z příjmů z podnikání a z jiné samostatné výdělečné činnosti (§ 7 zákona)"</t>
  </si>
  <si>
    <t xml:space="preserve"> Potvrzení o poskytnutém úvěru na bytové potřeby a o výši úroků z tohoto úvěru</t>
  </si>
  <si>
    <t xml:space="preserve"> Potvrzení o zaplacených částkách na penzijní připojištění</t>
  </si>
  <si>
    <t xml:space="preserve"> Potvrzení o zaplacených částkách na soukromé životní pojištění</t>
  </si>
  <si>
    <t xml:space="preserve"> Další přílohy výše neuvedené</t>
  </si>
  <si>
    <t xml:space="preserve"> Počet listů příloh celkem</t>
  </si>
  <si>
    <t xml:space="preserve">  Příloha č. 2 - "Výpočet dílčích základů daně z příjmů z pronájmu (§ 9 zákona) a z ostatních příjmů (§ 10 zákona)"</t>
  </si>
  <si>
    <t>PŘÍLOHA č. 1</t>
  </si>
  <si>
    <t>je součástí tiskopisu PŘIZNÁNÍ k dani z příjmů fyzických osob</t>
  </si>
  <si>
    <t xml:space="preserve">  Částky uveďte v celých Kč. Číselné hodnoty počítané v průběhu výpočtu daňové povinnosti jsou ukazatelé ve smyslu ustanovení</t>
  </si>
  <si>
    <t>§ 46a odst. 3 zákona č. 337/1992 Sb., o správě daní a poplatků, ve znění pozdějších předpisů a jejich zaokrouhlení se provádí</t>
  </si>
  <si>
    <t>s přesností na dvě desetinná místa.</t>
  </si>
  <si>
    <t>Výpočet dílčího základu daně z příjmů z podnikání a z jiné samostatné výdělečné činnosti (§ 7 zákona)</t>
  </si>
  <si>
    <t>Příjmy plynoucí ze zdrojů na území České republiky a příjmy plynoucí ze zdrojů v zahraničí</t>
  </si>
  <si>
    <t>Příjmy podle § 7 zákona</t>
  </si>
  <si>
    <t>Výdaje související s příjmy podle § 7 zákona</t>
  </si>
  <si>
    <t>Pojistné</t>
  </si>
  <si>
    <t>Rozdíl mezi příjmy a výdaji (ř. 101 - ř. 102 - ř. 103)</t>
  </si>
  <si>
    <t>nebo výsledek hospodaření (zisk, ztráta)</t>
  </si>
  <si>
    <t>Úhrn částek podle § 5, § 23 a ostatní úpravy podle zákna zvyšující</t>
  </si>
  <si>
    <t>- uveďte úhrn částek zvyšujících výsledek hospodaření nebo rozdíl</t>
  </si>
  <si>
    <t>mezi příjmy a výdaji. Podkladem jsou částky uvedené v odd. E na str. (2)</t>
  </si>
  <si>
    <t>Úhrn částek podle § 5, § 23 zákona a ostatní úpravy podle zákna snižující</t>
  </si>
  <si>
    <t>- uveďte úhrn částek snižujících výsledek hospodaření nebo rozdíl mezi</t>
  </si>
  <si>
    <t>příjmy a výdaji. Podkladem jsou částky uvedené v odd. E na str. (2)</t>
  </si>
  <si>
    <t>Část příjmů nebo výsledku hospodaření před zdaněním (zisk), kterou</t>
  </si>
  <si>
    <t>rozdělujete na spolupracující osobu (osoby) podle § 13 zákona</t>
  </si>
  <si>
    <t>Část výdajů nebo výsledku hospodaření před zdaněním (ztráta),</t>
  </si>
  <si>
    <t>kterou rozdělujete na spolupracující osobu (osoby) podle</t>
  </si>
  <si>
    <t>§ 13 zákona</t>
  </si>
  <si>
    <t>Část příjmů nebo výsledku hospodaření před zdaněním (zisk), která</t>
  </si>
  <si>
    <t>připadla na Vás jako na spolupracující osobu podle § 13 zákona</t>
  </si>
  <si>
    <t>která připadla na Vás jako na spolupracující osobu podle § 13 zákona</t>
  </si>
  <si>
    <t>část výdajů připadající na příjmy za více zdaňovacích období podle</t>
  </si>
  <si>
    <t>§ 14 zákona</t>
  </si>
  <si>
    <t>označte svůj podíl znaménkem mínus (-)</t>
  </si>
  <si>
    <t>Váš podíl jako společníka veřejné obchodní společnosti nebo</t>
  </si>
  <si>
    <t>komplementáře komanditní společnosti. Vykáže-li společnost ztrátu,</t>
  </si>
  <si>
    <t>Dílčí základ daně (ztráta) z příjmů podle § 7 zákona (ř. 104 + ř. 105 -</t>
  </si>
  <si>
    <t>Z toho odpisy nemoviosti</t>
  </si>
  <si>
    <t>Uplatněné odpisy celkem</t>
  </si>
  <si>
    <t>Roční úhrn čistého obratu</t>
  </si>
  <si>
    <t>A. Údaje o obratu a odpisech</t>
  </si>
  <si>
    <t>C. Údaje o podnikání a jiné samostatně výdělečné činnosti</t>
  </si>
  <si>
    <t>(1)</t>
  </si>
  <si>
    <t>D. Tabulka pro poplatníky, kteří vedou daňovou evidenci podle § 7b zákona</t>
  </si>
  <si>
    <t>Vyplňte pouze v případě, vedete-li daňovou evidenci podle § 7b zákona. Údaje, prosím, vyplňte v celých korunách.</t>
  </si>
  <si>
    <t>Na začátku zdaňovacího období</t>
  </si>
  <si>
    <t>Na konci zdaňovacího období</t>
  </si>
  <si>
    <t>1. Dlouhodobý hmotný majetek</t>
  </si>
  <si>
    <t>2. Peněžní prostředky v hotovosti*)</t>
  </si>
  <si>
    <t>4. Zásoby</t>
  </si>
  <si>
    <t>5. Pohledávky včetně poskytnutých úvěrů a půjček</t>
  </si>
  <si>
    <t>6. Ostatní majetek*)</t>
  </si>
  <si>
    <t>7. Závazky včetně přijatých úvěrů a půjček</t>
  </si>
  <si>
    <t>8. Rezervy</t>
  </si>
  <si>
    <t>9. Mzdy</t>
  </si>
  <si>
    <t>*) označené údaje jsou nepovinné</t>
  </si>
  <si>
    <t>č.ř.</t>
  </si>
  <si>
    <t>1.</t>
  </si>
  <si>
    <t>2.</t>
  </si>
  <si>
    <t>3.</t>
  </si>
  <si>
    <t>4.</t>
  </si>
  <si>
    <t>poplatník uvede v celých Kč</t>
  </si>
  <si>
    <t>výsledek hospodaření nebo rozdíl mezi příjmy a výdaji</t>
  </si>
  <si>
    <r>
      <t>Popis úpravy podle § 5, § 23 zákona</t>
    </r>
    <r>
      <rPr>
        <b/>
        <sz val="7"/>
        <rFont val="Arial"/>
        <family val="2"/>
      </rPr>
      <t xml:space="preserve"> zvyšující</t>
    </r>
  </si>
  <si>
    <r>
      <t>Popis úpravy podle § 5, § 23 zákona</t>
    </r>
    <r>
      <rPr>
        <b/>
        <sz val="7"/>
        <rFont val="Arial"/>
        <family val="2"/>
      </rPr>
      <t xml:space="preserve"> snižující</t>
    </r>
  </si>
  <si>
    <t>Jste-li osoba, která rozděluje příjmy a výdaje podle § 13 zákona, uveďte údaje o spolupracující osobě</t>
  </si>
  <si>
    <t>Jméno</t>
  </si>
  <si>
    <t>Příjmení</t>
  </si>
  <si>
    <t>DIČ</t>
  </si>
  <si>
    <t>Podíl                            na příjmech v %</t>
  </si>
  <si>
    <t>Podíl                                      na výdajích v %</t>
  </si>
  <si>
    <t>Podíl na příjmech a výdajíchv %</t>
  </si>
  <si>
    <t>Jste-li účastník sdružení, které není právnickou osobou, vyplňte údaje o ostatních členech sdružení</t>
  </si>
  <si>
    <t>H. Údaje o osobě, která rozděluje příjmy a výdaje</t>
  </si>
  <si>
    <t>Jste-li spolupracující osoba podle § 13 zákona, uveďte údaje o osobě, která na Vás rozdělila příjmy a výdaje</t>
  </si>
  <si>
    <t>%</t>
  </si>
  <si>
    <t>Daňové identifikační íslo veřejné obchodní společnosti, kde jste společníkem, nebo komanditní</t>
  </si>
  <si>
    <t>společnosti, kde jste komplementářem a výše Vašeho podílu v procentech</t>
  </si>
  <si>
    <t>(2)</t>
  </si>
  <si>
    <t>Rodné číslo:</t>
  </si>
  <si>
    <t>PŘÍLOHA č. 2</t>
  </si>
  <si>
    <t>Částky uveďte v celých Kč. Číslené hodnoty počítané v průběhu výpočtu daňové povinnosti jsou ukazatele ve smyslu ustanovení</t>
  </si>
  <si>
    <t>§ 46a odst. 3 zákona č. 337/1992 Sb, o správě daní a poplatků, ve znění pozdějších předpisů a jejich zaokrouhlení se provádí</t>
  </si>
  <si>
    <t>Výpočet dílčích základů daně z příjmů z pronájmu (§ 9 zákona) a z ostatních příjmů (§ 10 zákona)</t>
  </si>
  <si>
    <t>1. Výpočet dílčího základu daně z příjmů z pronájmu (§ 9 zákona)</t>
  </si>
  <si>
    <t>Příjmy plynoucí ze zdrojů na území České republiky a příjmy ze zdrojů v zahraničí</t>
  </si>
  <si>
    <r>
      <t>Dosáhl jsem příjmů ze společného jmění manželů</t>
    </r>
    <r>
      <rPr>
        <vertAlign val="superscript"/>
        <sz val="8.5"/>
        <rFont val="Arial"/>
        <family val="2"/>
      </rPr>
      <t>1)</t>
    </r>
  </si>
  <si>
    <t>Příjmy podle § 9 zákona</t>
  </si>
  <si>
    <t>Výdaje podle § 9 zákona</t>
  </si>
  <si>
    <t>Rozdíl mezi příjmy a výdaji (ř. 201 - ř. 202) nebo výsledek</t>
  </si>
  <si>
    <t>hospodaření před zdaněním (zisk, ztráta)</t>
  </si>
  <si>
    <t>Úhrn částek podle § 5, § 23 a ostatní úpravy podle zákona</t>
  </si>
  <si>
    <t>zvyšující rozdíl mezi příjmy a výdaji nebo výsledek hospodaření</t>
  </si>
  <si>
    <t>před zdaněním (zisk, ztráta)</t>
  </si>
  <si>
    <t>snižující rozdíl mezi příjmy a výdaji nebo výsledek hospodaření</t>
  </si>
  <si>
    <t>Dílčí základ daně, daňová ztráta z pronájmu podle § 9 zákona</t>
  </si>
  <si>
    <t>(ř. 203 + ř. 204 - ř. 205)</t>
  </si>
  <si>
    <t>Druh příjmů podle § 10 odst. 1 zákona</t>
  </si>
  <si>
    <t>Příjmy</t>
  </si>
  <si>
    <t>Výdaje</t>
  </si>
  <si>
    <t>Rozdíl</t>
  </si>
  <si>
    <r>
      <t>Kód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</si>
  <si>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(sloupec 2 - sloupec 3)</t>
  </si>
  <si>
    <r>
      <t xml:space="preserve">Úhrn </t>
    </r>
    <r>
      <rPr>
        <b/>
        <sz val="7"/>
        <rFont val="Arial"/>
        <family val="2"/>
      </rPr>
      <t>kladných</t>
    </r>
    <r>
      <rPr>
        <sz val="7"/>
        <rFont val="Arial"/>
        <family val="2"/>
      </rPr>
      <t xml:space="preserve"> rozdílů jednotlivých druhů příjmů</t>
    </r>
  </si>
  <si>
    <t>Příjmy podle § 10 zákona</t>
  </si>
  <si>
    <t>Výdaje podle § 10 zákona (maximálně do výše příjmů)</t>
  </si>
  <si>
    <t>Dílčí základ daně připadající na ostatní příjmy podle § 10 zákona</t>
  </si>
  <si>
    <t>(ř. 207 - ř. 208)</t>
  </si>
  <si>
    <r>
      <t xml:space="preserve">1) </t>
    </r>
    <r>
      <rPr>
        <sz val="6.5"/>
        <rFont val="Arial"/>
        <family val="2"/>
      </rPr>
      <t>Označte křížkem odpovídajcí variantu</t>
    </r>
  </si>
  <si>
    <t>2) Pokud jste uplatnil výdaje procentem z příjmů (týká se pouze zemědělské výroby), uveďte ve sloupci 5 (kód) písmeno "p". Pokud příjmy plynou z majetku, který</t>
  </si>
  <si>
    <t>je ve společném jmění manželů, uveďte ve sloupci 5 (kód) písmeno "s". Pokud příjmy plynou ze zdrojů v zahraničí, uveďte ve sloupci 5 (kód) písmeno "z".</t>
  </si>
  <si>
    <t>PŘÍLOHA č. 3</t>
  </si>
  <si>
    <t>Výpočet daně z příjmů dosažených za více zdaňovacích období (§14 zákona), daně z příjmů ze zdrojů v zahraničí</t>
  </si>
  <si>
    <t>(§ 38f zákona) a daně po slevě (§ 35 zákona)</t>
  </si>
  <si>
    <t>1. Daň z příjmů dosažených za více zdaňovacích období</t>
  </si>
  <si>
    <t>Vyplní v celých Kč</t>
  </si>
  <si>
    <t>stem). Jestliže takto zjištěné procento je menší než 15 %, použije se</t>
  </si>
  <si>
    <t>pro výpočet daně ze zbývajících částí příjmů sazba daně ve výši 15 %</t>
  </si>
  <si>
    <t xml:space="preserve">Úhrn zbývajících částí příjmů dosažených za více zdaňovacích </t>
  </si>
  <si>
    <t>období (ř. 111)</t>
  </si>
  <si>
    <t>Daň ze zbývajících částí příjmů dosažených za více zdaňovacích</t>
  </si>
  <si>
    <t>období (ř. 301 násobeno ř. 302, děleno stem)</t>
  </si>
  <si>
    <t>Úhrn zbývajících částí příjmů dosažených za více zdaňovacích</t>
  </si>
  <si>
    <t>období, snížený o příslušnou část výdajů, na který je uplatňován</t>
  </si>
  <si>
    <t>zápočet daně zaplacené v zahraničí</t>
  </si>
  <si>
    <t>Poměrná část daně zaplacené v zahraničí z úhrnu zbývajících částí</t>
  </si>
  <si>
    <t>příjmů dosažených za více zdaňovacích období v souladu se smlouvou</t>
  </si>
  <si>
    <t>Procento z úhrnu zbývajících částí příjmů</t>
  </si>
  <si>
    <t>(ř. 304 děleno ř. 302, násobeno stem)</t>
  </si>
  <si>
    <t>Z částky daně zaplacené v zahraničí lze maximálně započítat</t>
  </si>
  <si>
    <t>(ř. 303 násobeno ř. 306, děleno stem)</t>
  </si>
  <si>
    <t>období (ř. 305 maximálně však do výše ř. 307)</t>
  </si>
  <si>
    <t>Rozdíl řádků (ř. 305 - ř. 308) je větší než nula. V případě, že rozdíl</t>
  </si>
  <si>
    <t>řádků (ř. 305 - ř. 308) je menší než nula, řádek proškrtněte</t>
  </si>
  <si>
    <t>období po zápočtu daně zaplacené v zahraničí (ř. 303 - ř. 308)</t>
  </si>
  <si>
    <t>Pokud Vám vyšlo záporné číslo, do řádku uveďte nulu</t>
  </si>
  <si>
    <t>2. Příjmy ze zdrojů v zahraničí - metoda vynětí s výhradou progrese</t>
  </si>
  <si>
    <t>základu daně manželů podle § 13a zákona a dále pokračujte ve výpočtu na ř. 311 a následujících. V ostatních případech</t>
  </si>
  <si>
    <t>výpočet metody vynětí s výhradou progrese proveďte na ř. 311 a následujících.</t>
  </si>
  <si>
    <t>Tabulka 3</t>
  </si>
  <si>
    <t xml:space="preserve">finanční </t>
  </si>
  <si>
    <t>manžel/</t>
  </si>
  <si>
    <t>finanční</t>
  </si>
  <si>
    <t>úřad</t>
  </si>
  <si>
    <t>manželka</t>
  </si>
  <si>
    <t>Dílčí základ daně podle § 6 zákona po vynětí</t>
  </si>
  <si>
    <t>Dílčí základ daně nebo ztráta podle § 7 zákona po vynětí</t>
  </si>
  <si>
    <t>Dílčí základ daně podle § 8 zákona po vynětí</t>
  </si>
  <si>
    <t>Dílčí základ daně nebo ztráta podle § 9 zákona po vynětí</t>
  </si>
  <si>
    <t>Dílčí základ daně podle § 10 zákona po vynětí</t>
  </si>
  <si>
    <t>Příjmy po vynětí podle § 6 zákona (ř. 36 - úhrn vyňatých příjmů</t>
  </si>
  <si>
    <t>ze zdrojů v zahraničí podle § 6 zákona)</t>
  </si>
  <si>
    <t>příjmů ze zdrojů v zahraničí podle § 7 až § 10 zákona)</t>
  </si>
  <si>
    <t>Základ daně po vynětí příjmů ze zdrojů v zahraničí</t>
  </si>
  <si>
    <t>(ř. 311 + kladný ř. 312)</t>
  </si>
  <si>
    <t>Základ daně po vynětí příjmů ze zdrojů v zahraničí snížený o nezda-</t>
  </si>
  <si>
    <t>Sazba celkového daňového zatížení -</t>
  </si>
  <si>
    <t>Daň ze základu daně po vynětí příjmů ze zdrojů v zahraničí</t>
  </si>
  <si>
    <t>(ř. 314 násobeno ř. 315, děleno stem)</t>
  </si>
  <si>
    <t>Daň podle  § 16 odst. 1 zákona nebo daň po případném vynětí</t>
  </si>
  <si>
    <t>období (ř. 303 nebo ř. 310)</t>
  </si>
  <si>
    <t>4. Příjmy ze zdrojů v zahraničí - metoda zápočtu daně zaplacené v zahraničí</t>
  </si>
  <si>
    <t>Podle § 38f odst. 7 zákona se metoda prostého zápočtu provádí za každý stát samostatně. Proto v případě, že Vám plynou</t>
  </si>
  <si>
    <r>
      <t xml:space="preserve">příjmy z více států, použijte k výpočtu za každý další stát Samostatný list </t>
    </r>
    <r>
      <rPr>
        <b/>
        <sz val="8"/>
        <rFont val="Arial"/>
        <family val="2"/>
      </rPr>
      <t>4. oddílu Přílohy č. 3</t>
    </r>
    <r>
      <rPr>
        <sz val="8"/>
        <rFont val="Arial"/>
        <family val="2"/>
      </rPr>
      <t xml:space="preserve"> zveřejněný na webové adrese</t>
    </r>
  </si>
  <si>
    <r>
      <t>http://www.mfcr.cz,</t>
    </r>
    <r>
      <rPr>
        <sz val="8"/>
        <rFont val="Arial"/>
        <family val="0"/>
      </rPr>
      <t xml:space="preserve"> v nabídce Daně a cla, Daně, Tiskopisy ke stažení.</t>
    </r>
  </si>
  <si>
    <t xml:space="preserve">Kód státu </t>
  </si>
  <si>
    <t>Příjmy ze zdrojů v zahraničí, u nichž se použije metoda zápočtu</t>
  </si>
  <si>
    <t>Daň zaplacená v zahraničí</t>
  </si>
  <si>
    <t>Koeficient zápočtu</t>
  </si>
  <si>
    <t>(ř. 321 - ř. 322) děleno (ř. 42 - příjmy vyňaté) násobeno stem</t>
  </si>
  <si>
    <t xml:space="preserve">Z částky daně zaplacené v zahraničí lze maximálně započítat </t>
  </si>
  <si>
    <t>(ř. 317 násobeno ř. 324, děleno stem)</t>
  </si>
  <si>
    <t>Daň uznaná k zápočtu (ř. 323 maximálně však do výše ř. 325)</t>
  </si>
  <si>
    <t>Rozdíl řádků (ř. 323 - ř. 326)</t>
  </si>
  <si>
    <t>Daň uznaná k zápočtu (úhrn řádků 326 i ze samostatných listů)</t>
  </si>
  <si>
    <t>Daň uznaná k zápočtu (úhrn řádků 327 i ze samostatných listů)</t>
  </si>
  <si>
    <t>Rozdíl řádků (ř. 320 - ř. 328)</t>
  </si>
  <si>
    <t>PŘÍLOHA č. 4</t>
  </si>
  <si>
    <t>Příjmy podle § 8 zákona plynoucí ze zdrojů v zahraničí</t>
  </si>
  <si>
    <t>Příjmy podle § 10 odst. 1 písm h) a písm ch) zákona plynoucí</t>
  </si>
  <si>
    <t>ze zdrojů v zahraničí</t>
  </si>
  <si>
    <t>Příjmy podle § 10 odst. 1 písm f) a písm g) zákona plynoucí</t>
  </si>
  <si>
    <t>Výdaje k příjmům podle § 10 odst. 1 písm f) a písm g) zákona</t>
  </si>
  <si>
    <t>Dílčí samostatný základ daně podle § 8 zákona (401)</t>
  </si>
  <si>
    <t>Dílčí samostatný základ daně z příjmů dle § 10 odst. 1 písm h)</t>
  </si>
  <si>
    <t>a písm ch) zákona (402)</t>
  </si>
  <si>
    <t>Dílčí samostatný základ daně z příjmů dle § 10 odst. 1 písm f)</t>
  </si>
  <si>
    <t>a písm g) zákona (403 - 404)</t>
  </si>
  <si>
    <t>Daň z příjmů se sazbou 15 % z příjmů (z dílčího základu</t>
  </si>
  <si>
    <t>uvedeného na ř. 405 + na ř. 407)</t>
  </si>
  <si>
    <t>Daň z příjmů se sazbou 20 % z příjmů (z dílčího základu</t>
  </si>
  <si>
    <t>uvedeného na ř. 406)</t>
  </si>
  <si>
    <t xml:space="preserve">Úhrn příjmů u nichž se uplatní zápočet - sazba daně </t>
  </si>
  <si>
    <t>15 % z příjmů (405 + 407)</t>
  </si>
  <si>
    <t>20 % z příjmů (406)</t>
  </si>
  <si>
    <t>Daň zaplacena v zahraničí z příjmů uvedených na ř. 410</t>
  </si>
  <si>
    <t>Daň zaplacena v zahraničí z příjmů uvedených na ř. 411</t>
  </si>
  <si>
    <t>Daň uznaná k zápočtu (ř. 412 maximálně do výše uvedené</t>
  </si>
  <si>
    <t>na ř. 408)</t>
  </si>
  <si>
    <t>Daň uznaná k zápočtu (ř. 413 maximálně do výše uvedené</t>
  </si>
  <si>
    <t>na ř. 409)</t>
  </si>
  <si>
    <t>Rozdíl řádků (ř. 408 - ř. 414)</t>
  </si>
  <si>
    <t>Rozdíl řádků (ř. 409 - ř. 415)</t>
  </si>
  <si>
    <t>Daň celkem (ř. 416 + ř. 417)</t>
  </si>
  <si>
    <t>PŘÍLOHA č. 5</t>
  </si>
  <si>
    <t>Výpočet společného základu daně manželů podle § 13a zákona</t>
  </si>
  <si>
    <t>ÚDAJE O MANŽELCE/MANŽELOVI</t>
  </si>
  <si>
    <t>DIČ/Rodné číslo</t>
  </si>
  <si>
    <t>Částky uvádějte v celých Kč</t>
  </si>
  <si>
    <t>manželka/manžel</t>
  </si>
  <si>
    <t>Dílčí základ daně ze závislé činnosti a z funkčních</t>
  </si>
  <si>
    <t>požitků podle § 6 zákona (ř. 36)</t>
  </si>
  <si>
    <t>Dílčí základ daně z podnikání a z jiné samostatné</t>
  </si>
  <si>
    <t>výdělečné činnosti podle § 7 zákona (kladný ř. 37)</t>
  </si>
  <si>
    <t>Dílčí základ daněz kapitálového majetku podle § 8</t>
  </si>
  <si>
    <t>zákona (ř. 38)</t>
  </si>
  <si>
    <t>Dílčí základ daně z pronájmu podle § 9 zákona</t>
  </si>
  <si>
    <t>(kladný ř. 39)</t>
  </si>
  <si>
    <t>Dílčí základ daně z ostatních příjmů podle § 10</t>
  </si>
  <si>
    <t>zákona (ř. 40)</t>
  </si>
  <si>
    <t>zákona</t>
  </si>
  <si>
    <t>poplatník + manželka/manžel</t>
  </si>
  <si>
    <t>3. Nezdanitelné části základu daně podle § 15 zákona</t>
  </si>
  <si>
    <t>Vyplní</t>
  </si>
  <si>
    <t>v celých Kč</t>
  </si>
  <si>
    <t>připojištění)</t>
  </si>
  <si>
    <t>příspěvky)</t>
  </si>
  <si>
    <t>Úhrn nezdanitelných částí</t>
  </si>
  <si>
    <t>4. Úhrn nezdanitelných částí základu daně podle § 15 zákona za oba manžele</t>
  </si>
  <si>
    <t>B</t>
  </si>
  <si>
    <t>C</t>
  </si>
  <si>
    <t>D</t>
  </si>
  <si>
    <t>E</t>
  </si>
  <si>
    <t>F</t>
  </si>
  <si>
    <t>A</t>
  </si>
  <si>
    <t xml:space="preserve"> - příležitostná činnost</t>
  </si>
  <si>
    <t xml:space="preserve"> - jiné ostatní příjmy</t>
  </si>
  <si>
    <t>p</t>
  </si>
  <si>
    <t>s</t>
  </si>
  <si>
    <t xml:space="preserve"> - prodej nemovitostí</t>
  </si>
  <si>
    <t xml:space="preserve"> - prodej movitých věcí</t>
  </si>
  <si>
    <t xml:space="preserve"> - prodej cenných papírů</t>
  </si>
  <si>
    <t xml:space="preserve"> - příjmy z převodu podle §10 odst. 1. písm. c) zákona</t>
  </si>
  <si>
    <t xml:space="preserve"> - příjmy ze zemědělské výroby uplatňované procentem z příjmů</t>
  </si>
  <si>
    <t xml:space="preserve"> - příjmy ze zdrojů v zahraničí</t>
  </si>
  <si>
    <t xml:space="preserve"> - příjmy z majetku ve společném jmění manželů</t>
  </si>
  <si>
    <t>Součet dílčích základů daně podle § 6 až § 10</t>
  </si>
  <si>
    <t>Zbývající část příjmů za více zdaňovacích období snížená o zbývající</t>
  </si>
  <si>
    <t>C Z</t>
  </si>
  <si>
    <t>min.</t>
  </si>
  <si>
    <t>max.</t>
  </si>
  <si>
    <t>2. Výpočet dílčího základu daně z ostatních příjmů (§ 10 zákona)</t>
  </si>
  <si>
    <t>- ř. 106 - ř. 107+ ř. 108 + ř. 109 - ř. 110 - ř. 111 + ř. 112)</t>
  </si>
  <si>
    <t>Adresa bydliště (místo trvalého pobytu) v den podání DAP</t>
  </si>
  <si>
    <t>Adresa bydliště (místo trvalého pobytu) k poslednímu dni kalendářního roku, za který se daň vyměřuje</t>
  </si>
  <si>
    <t>1. Výpočet dílčího základu daně z příjmů fyzických osob ze závislé činnosti a z funkčních požitků (§ 6 zákona)</t>
  </si>
  <si>
    <t>Částka podle § 15</t>
  </si>
  <si>
    <t>Odst. 1 zákona (hodnota daru/darů)</t>
  </si>
  <si>
    <t>Odst. 3 a 4 zákona (odečet úroků)</t>
  </si>
  <si>
    <t>Odst. 5 zákona (penzijní připojištění)</t>
  </si>
  <si>
    <t>Odst. 6 zákona (životní pojištění)</t>
  </si>
  <si>
    <t>Odst. 7 zákona (odborové příspěvky)</t>
  </si>
  <si>
    <t>odčitatelných od základu daně (ř. 46 + ř. 47 + ř. 48 +</t>
  </si>
  <si>
    <t>+ ř. 49 + ř. 50 + ř. 51 + ř. 52 + ř. 53)</t>
  </si>
  <si>
    <t>5. ODDÍL - Uplatnění slev na dani a daňového zvýhdnění</t>
  </si>
  <si>
    <t>řádné</t>
  </si>
  <si>
    <t>opravné</t>
  </si>
  <si>
    <t>dodatečné</t>
  </si>
  <si>
    <t>Tab. č. 1 ÚDAJE O STAROBNÍM DŮCHODU A ÚDAJE O MANŽELCE (MANŽELOVI)</t>
  </si>
  <si>
    <t>manželky (manžela)</t>
  </si>
  <si>
    <t xml:space="preserve"> Pobíral-li jste k 1.1. zdaňovacího období starobní důchod ze sociálního zabezpečení,</t>
  </si>
  <si>
    <t xml:space="preserve"> uveďte jeho roční výši pouze v případě, uplatňujete-li částku na ř. 64</t>
  </si>
  <si>
    <t>písm a) zákona (na poplatníka)</t>
  </si>
  <si>
    <t>65a)</t>
  </si>
  <si>
    <t>písm b) zákona (na manželku/manžela)</t>
  </si>
  <si>
    <t>65b)</t>
  </si>
  <si>
    <t>písm b) zákona (na manželku/manžela,</t>
  </si>
  <si>
    <t>která/který je držitelem ZTP/P)</t>
  </si>
  <si>
    <t>písm c) zákona (na poživatele část invalidního důchodu)</t>
  </si>
  <si>
    <t>písm d) zákona (na poživatele plného invalidního důchodu)</t>
  </si>
  <si>
    <t>písm e) zákona (na držitele průkazu ZTP/P)</t>
  </si>
  <si>
    <t>písm f) zákona (studium)</t>
  </si>
  <si>
    <t>Úhrn slev na dani podle § 35 a § 35ba (ř. 62 + ř. 63 +</t>
  </si>
  <si>
    <t>+ ř. 64 + ř. 65a + ř. 65b + ř. 66 + ř. 67 + ř. 68 + ř. 69)</t>
  </si>
  <si>
    <t>Daň po uplatnění slev podle § 35 a § 35ba (ř. 60 - ř. 70)</t>
  </si>
  <si>
    <t>Tab. č. 2 ÚDAJE O DĚTECH ŽIJÍCÍCH V DOMÁCNOSTI</t>
  </si>
  <si>
    <t>Počet měsíců    se ZTP/P</t>
  </si>
  <si>
    <t>Daňové zvýhodnění na vyživované dítě</t>
  </si>
  <si>
    <t>Sleva na dani (uplatněná maximálně do výše daně na</t>
  </si>
  <si>
    <t>ř. 71)</t>
  </si>
  <si>
    <t>Daň po uplatnění slevy podle § 35c zákona (ř. 71 - ř. 73)</t>
  </si>
  <si>
    <t>Daňový bonus (ř. 72 - ř. 73)</t>
  </si>
  <si>
    <t>Úhrn vyplácených měsíčních daňových bonusů podle</t>
  </si>
  <si>
    <t>§ 35d zákona</t>
  </si>
  <si>
    <t>Rozdíl na daňovém bonusu (ř. 75 - ř. 76)</t>
  </si>
  <si>
    <t>6. ODDÍL - Dodatečné DAP</t>
  </si>
  <si>
    <t>Dílčí základ daně nebo ztráta z pronájmu podle § 9 zákona                                (ř. 206 přílohy č. 2 DAP)</t>
  </si>
  <si>
    <t>Dílčí základ daně z ostatních příjmů podle § 10 zákona                                      (ř. 209 přílohy č. 2 DAP)</t>
  </si>
  <si>
    <t>Úhrn řádků (ř. 37 + ř. 38 + ř. 39 + ř. 40). Kladnou hodnotu řádku                       lze dále použít pro odečet ztráty podle § 34 odst. 1 zákona</t>
  </si>
  <si>
    <t>Poslední známá daňová povinnost</t>
  </si>
  <si>
    <t>Zjištěná daňová povinnost podle § 41 zákona č. 337/1992 Sb</t>
  </si>
  <si>
    <t>o správě daní a poplatků, ve znění pozděších předpisů (ř. 74)</t>
  </si>
  <si>
    <t>Rozdíl řádků (ř. 79 - ř. 78) : zvýšení (+) částka daně</t>
  </si>
  <si>
    <t>se zvyšuje, snížení (-) částka daně se snižuje</t>
  </si>
  <si>
    <t>Poslední známá daňová povinnost - daňová ztráta</t>
  </si>
  <si>
    <t>podle § 5 zákona</t>
  </si>
  <si>
    <t>Zjištěná ztráta podle § 41 zákona č. 337/1992 Sb., o správě</t>
  </si>
  <si>
    <t>daní a poplatků, ve znění pozdějších předpisů (ř. 61)</t>
  </si>
  <si>
    <t>Rozdíl řádků (ř. 82 - ř. 81) : zvýšení (+) - daňová ztráta</t>
  </si>
  <si>
    <t>7. ODDÍL - Placení daně</t>
  </si>
  <si>
    <t>Úhrn sražených záloh na daň z příjmů ze závislé činnosti</t>
  </si>
  <si>
    <t>Na zbývajících zálohách zapalceno poplatníkem celkem</t>
  </si>
  <si>
    <t>Zaplacená daň stanovená paušální částkou podle § 7a</t>
  </si>
  <si>
    <t>Sražena daň podle § 36 odst. 7 zákona (státní dluhopisy)</t>
  </si>
  <si>
    <t>Zajištěná daň plátcem podle § 38e zákona</t>
  </si>
  <si>
    <t>Sražená daň podle § 38f odst. 10 zákona</t>
  </si>
  <si>
    <t>Zaplacená daňová povinnost (záloha)</t>
  </si>
  <si>
    <t>podle § 38gb odst. 5 zákona</t>
  </si>
  <si>
    <t xml:space="preserve">Zbývá doplatit (ř. 74 - ř. 77 - ř. 84 - ř. 85 - ř. 86 - ř. 87 - </t>
  </si>
  <si>
    <t>-ř. 88 - ř. 89 - ř. 90) : (+) zbývá doplatit, (-) zaplaceno více</t>
  </si>
  <si>
    <t>Přílohy DAP:</t>
  </si>
  <si>
    <r>
      <t>2</t>
    </r>
    <r>
      <rPr>
        <sz val="7"/>
        <rFont val="Arial"/>
        <family val="0"/>
      </rPr>
      <t xml:space="preserve">) Údaj za část zdaňovacího období vyplňte, </t>
    </r>
    <r>
      <rPr>
        <b/>
        <sz val="7"/>
        <rFont val="Arial"/>
        <family val="2"/>
      </rPr>
      <t>pouze</t>
    </r>
    <r>
      <rPr>
        <sz val="7"/>
        <rFont val="Arial"/>
        <family val="0"/>
      </rPr>
      <t xml:space="preserve"> máte-li kód rozlišení typu DAP "Prohlášení konkursu" nebo "Zrušení konkursu" nebo "Úmrtí" a dále</t>
    </r>
  </si>
  <si>
    <t>z ř. 330 přílohy č. 3 DAP</t>
  </si>
  <si>
    <t>Daň ze samostatného základu daně podle § 16 odst. 2</t>
  </si>
  <si>
    <t>zákona (ř. 418 přílohy č. 4 DAP)</t>
  </si>
  <si>
    <t>Daňová ztráta - zaokrouhlená na celé Kč nahoru</t>
  </si>
  <si>
    <t>bez znaménka mínus</t>
  </si>
  <si>
    <r>
      <t>Vedu daňovou evidenci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</si>
  <si>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Vedu účetnictví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</si>
  <si>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Uplatňuji výdaje procentem z příjmů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</t>
    </r>
  </si>
  <si>
    <t>25 5405  MFin 5405 vzor č. 13</t>
  </si>
  <si>
    <t>Doplňující údaje (§ 7 zákona)</t>
  </si>
  <si>
    <t>Název hlavní (převažující) činnosti</t>
  </si>
  <si>
    <t>OKEČ</t>
  </si>
  <si>
    <t>Sazba výdajů</t>
  </si>
  <si>
    <t>% z příjmů</t>
  </si>
  <si>
    <r>
      <t>B. Druh činnosti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</si>
  <si>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t>Název dalších činností</t>
  </si>
  <si>
    <t>25 5405/P1 Mfin 5405/P1 - vzor č.2</t>
  </si>
  <si>
    <t>Datum zahájení činnosti</t>
  </si>
  <si>
    <t>Datum přerušení činnosti</t>
  </si>
  <si>
    <t>Datum ukončení činnosti</t>
  </si>
  <si>
    <t>Datum obnovení činnosti</t>
  </si>
  <si>
    <t>Počet měsíců činnosti</t>
  </si>
  <si>
    <t>3. Peněžní prostředky na bankovních účtech*)</t>
  </si>
  <si>
    <r>
      <t xml:space="preserve">E. Úpravy podle § 5, § 23 zákona 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</si>
  <si>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 xml:space="preserve">F. Údaje o účastnících sdružení 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</si>
  <si>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 xml:space="preserve">G. Údaje o spolupracující osobě 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</si>
  <si>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t>DIČ (RČ)</t>
  </si>
  <si>
    <r>
      <t>I. Údaje o veřejné obchodní společnosti nebo komanditní společnosti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</si>
  <si>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>1</t>
    </r>
    <r>
      <rPr>
        <sz val="7"/>
        <rFont val="Arial"/>
        <family val="2"/>
      </rPr>
      <t>) Z předtištěných možností v rámečku vyberte odpovídající variantu a označte křížkem</t>
    </r>
  </si>
  <si>
    <r>
      <t>2</t>
    </r>
    <r>
      <rPr>
        <sz val="7"/>
        <rFont val="Arial"/>
        <family val="2"/>
      </rPr>
      <t>) Údaje, pro které nedostačuje vyhrazené místo, uveďte na volný list a přiložte k tiskopisu</t>
    </r>
  </si>
  <si>
    <r>
      <t>Uplatňuji výdaje procentem z příjmů (30 %)</t>
    </r>
    <r>
      <rPr>
        <vertAlign val="superscript"/>
        <sz val="8.5"/>
        <rFont val="Arial"/>
        <family val="2"/>
      </rPr>
      <t>1)</t>
    </r>
  </si>
  <si>
    <t>Rezervy na začátku</t>
  </si>
  <si>
    <t>zdaňovacího období</t>
  </si>
  <si>
    <t>Rezervy na konci</t>
  </si>
  <si>
    <t>25 5405/P2 Mfin 4505/P2 - vzor č. 2</t>
  </si>
  <si>
    <t>Částky uveďte v celých Kč. Číslené hodnoty počítané v průběhu výpočtu daňové povinnosti jsou ukazatelé ve smyslu ustanovení</t>
  </si>
  <si>
    <t>za zdaňovací období 2006 - 25 5404 MFin 5405 vzor č. 13 (dále jen "DAP")</t>
  </si>
  <si>
    <t xml:space="preserve">Tabulku č. 3 vyplňte pouze, pokud použijete metodu vynětí s výhradou progrese a současně uplatňujete výpočet společného </t>
  </si>
  <si>
    <t>Příjmy po vynětí podle § 7 až § 10 zákona (ř. 41 - úhrn vyňatých</t>
  </si>
  <si>
    <t>nitelné části základu daně a odčitatelné položky (ř. 313 - ř. 54 - ř. 44)</t>
  </si>
  <si>
    <t>(ř. 57 DAP děleno ř. 56, násobeno stem)</t>
  </si>
  <si>
    <t>3. Daň ze zbývajících částí příjmů dosažených za více zdaňovacích období a po vynětí</t>
  </si>
  <si>
    <t>příjmů ze zdrojů v zahraničí (ř. 57 DAP nebo ř. 316)</t>
  </si>
  <si>
    <t>období a po vynětí (ř. 317 + ř. 318)</t>
  </si>
  <si>
    <t>za zdaňovací období 2006 typu - 25 5404 MFin 5405 vzor č. 13 (dále jen "DAP")</t>
  </si>
  <si>
    <t>1. Výpočet daně ze samostatného základu daně podle § 16 odst. 2 zákona</t>
  </si>
  <si>
    <t>25 5405/P3 Mfin 5405/P3 - vzor č. 2</t>
  </si>
  <si>
    <t>25 5405/P4 Mfin 5405/P4 vzor č. 6</t>
  </si>
  <si>
    <t>(dále jen "DAP").</t>
  </si>
  <si>
    <t>Adresa bydliště (trvalého pobytu) v den podání DAP</t>
  </si>
  <si>
    <t>Místně příslušný finanční úřad pro podání DAP.</t>
  </si>
  <si>
    <t>1. Součet dílčích základů daně podle § 6 až § 10 zákona upravených podle § 5 a § 23 zákona</t>
  </si>
  <si>
    <t>Společný základ daně manželů (ř. 506 sl. poplatník +</t>
  </si>
  <si>
    <t>+ ř. 506 sl. manželka/manžel)</t>
  </si>
  <si>
    <t>2. Společný základ daně manželů</t>
  </si>
  <si>
    <t>Odst. 1 zákona (hodnota</t>
  </si>
  <si>
    <t>daru/darů)</t>
  </si>
  <si>
    <t>Odst. 3 a odst. 4 zákona</t>
  </si>
  <si>
    <t>(odečet úroků)</t>
  </si>
  <si>
    <t>Odst. 5 zákona (penzijní</t>
  </si>
  <si>
    <t>Odst. 6 zákona (životní</t>
  </si>
  <si>
    <t>pojištění)</t>
  </si>
  <si>
    <t>Odst. 7 zákona (odborové</t>
  </si>
  <si>
    <r>
      <t xml:space="preserve">základu daně </t>
    </r>
    <r>
      <rPr>
        <sz val="7"/>
        <rFont val="Arial"/>
        <family val="2"/>
      </rPr>
      <t>(ř.508 + ř.509+</t>
    </r>
  </si>
  <si>
    <t>+ ř.510 + ř.511 + ř.512)</t>
  </si>
  <si>
    <t>Úhrn (ř. 513 sl. Poplatník + ř. 513 sl manželka/manžel)</t>
  </si>
  <si>
    <t>Společný základ daně manželů snížené o nezdanitelné části základu</t>
  </si>
  <si>
    <t>daně (ř. 507 - ř. 514)</t>
  </si>
  <si>
    <t>5. Společný základ zdanění manželů snížený o nezdanitelné části základu daně</t>
  </si>
  <si>
    <t>(jedna polovina z ř. 515)</t>
  </si>
  <si>
    <t>§ 34 odst. 1 zákona</t>
  </si>
  <si>
    <t>(ř. 516 - ř. 517 - ř. 518 - ř. 519)</t>
  </si>
  <si>
    <t>25 5405/ P5 Mfin 5405/P5 - vzor č. 2</t>
  </si>
  <si>
    <t>6. Polovina společného základu daně manželů sníženého o nezdanitelné části zákadu daně a odečítatelné položky</t>
  </si>
  <si>
    <t>List č.</t>
  </si>
  <si>
    <t>S A M O S T A T N Ý  L I S T</t>
  </si>
  <si>
    <t>k 4. oddílu Přílohy č. 3</t>
  </si>
  <si>
    <t xml:space="preserve">Příjmy ze zdrojů v zahraničí - </t>
  </si>
  <si>
    <t>metoda prostého zápočtu daně zaplacené v zahraničí</t>
  </si>
  <si>
    <t>Kód státu:</t>
  </si>
  <si>
    <t>Koeficient zápočtu [(ř. 321 - ř. 322) děleno (ř. 37 - příjmy vyňaté)</t>
  </si>
  <si>
    <t>násobeno stem]</t>
  </si>
  <si>
    <t>(ř. 317 násobeno ř. 324 děleno stem)</t>
  </si>
  <si>
    <t>Poznámka: při vyplňování postupujte dle pokynů k 4. oddílu Přílohy č. 3 DAP.</t>
  </si>
  <si>
    <t>25 5405/a Mfin 5405/a - vzor č. 1</t>
  </si>
  <si>
    <t>Sleva podle § 35 odst. 6, 7 a 8 (registrační pokladna)</t>
  </si>
  <si>
    <t>Slevy celkem podle § 35 odst. 1 zákona</t>
  </si>
  <si>
    <t>Částka podle § 35 ba odst. 1</t>
  </si>
  <si>
    <t>Procento daně ze základu daně (ř. 57 DAP děleno ř. 42 DAP, násobeno</t>
  </si>
  <si>
    <t>zákona (501 + 502 + 503 + 504 + 505)</t>
  </si>
  <si>
    <t>a položky odčitatelné od základu daně (ř. 45 - ř. 54)</t>
  </si>
  <si>
    <t>nebo údaj z ř. 520 přílohy č. 5 DAP</t>
  </si>
  <si>
    <t>Daň podle § 16 odst. 1 zákona (ř. 57) nebo částka</t>
  </si>
  <si>
    <t>Daň celkem zaokrouhlená na celé Kč nahoru (ř. 58 + ř. 59)</t>
  </si>
  <si>
    <t>a z funkčních požitků (po slevách na dani)</t>
  </si>
  <si>
    <t>za zdaňovací období 2006 - 25 5405 Mfin 5405 vzor č. 13 (dále jen "DAP")</t>
  </si>
  <si>
    <t>za zdaňovací období 2006 - 25 5404 Mfin 5405 vzor č. 13 (dále jen "DAP")</t>
  </si>
  <si>
    <t xml:space="preserve">je součástí tiskopisu P Ř I Z N Á N Í k dani z příjmů fyzických osob za zdaňovací období 2006 - 25 5404 MFin 5405 vzor č. 13 </t>
  </si>
  <si>
    <t xml:space="preserve"> Vlastník účtu</t>
  </si>
  <si>
    <t xml:space="preserve">     měna, ve které je účet veden</t>
  </si>
  <si>
    <t>……………………………………………………….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</si>
</sst>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7"/>
      <name val="Arial"/>
      <family val="2"/>
    </font>
    <font>
      <b/>
      <sz val="23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vertAlign val="superscript"/>
      <sz val="7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vertAlign val="superscript"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.5"/>
      <name val="Arial"/>
      <family val="2"/>
    </font>
    <font>
      <sz val="6.5"/>
      <name val="Arial"/>
      <family val="2"/>
    </font>
    <font>
      <sz val="5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7"/>
      <color indexed="22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58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top"/>
    </xf>
    <xf numFmtId="0" fontId="2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5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2" borderId="1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0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0" fillId="5" borderId="0" xfId="0" applyFill="1" applyBorder="1" applyAlignment="1">
      <alignment vertical="center"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quotePrefix="1">
      <alignment/>
    </xf>
    <xf numFmtId="0" fontId="2" fillId="5" borderId="1" xfId="0" applyFont="1" applyFill="1" applyBorder="1" applyAlignment="1">
      <alignment horizontal="centerContinuous" wrapText="1"/>
    </xf>
    <xf numFmtId="0" fontId="2" fillId="5" borderId="0" xfId="0" applyFont="1" applyFill="1" applyAlignment="1" quotePrefix="1">
      <alignment horizontal="left" vertical="top"/>
    </xf>
    <xf numFmtId="0" fontId="2" fillId="5" borderId="0" xfId="0" applyFont="1" applyFill="1" applyAlignment="1">
      <alignment horizontal="left" vertical="center" wrapText="1"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 quotePrefix="1">
      <alignment horizontal="left" vertical="center"/>
    </xf>
    <xf numFmtId="0" fontId="12" fillId="5" borderId="0" xfId="0" applyFont="1" applyFill="1" applyAlignment="1">
      <alignment/>
    </xf>
    <xf numFmtId="0" fontId="2" fillId="5" borderId="0" xfId="0" applyFont="1" applyFill="1" applyAlignment="1">
      <alignment vertical="center"/>
    </xf>
    <xf numFmtId="0" fontId="12" fillId="5" borderId="1" xfId="0" applyFont="1" applyFill="1" applyBorder="1" applyAlignment="1">
      <alignment horizontal="centerContinuous" wrapText="1"/>
    </xf>
    <xf numFmtId="0" fontId="2" fillId="5" borderId="0" xfId="0" applyFont="1" applyFill="1" applyBorder="1" applyAlignment="1">
      <alignment/>
    </xf>
    <xf numFmtId="0" fontId="10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centerContinuous" vertical="center"/>
    </xf>
    <xf numFmtId="0" fontId="2" fillId="5" borderId="0" xfId="0" applyFont="1" applyFill="1" applyAlignment="1">
      <alignment/>
    </xf>
    <xf numFmtId="0" fontId="13" fillId="5" borderId="11" xfId="0" applyFont="1" applyFill="1" applyBorder="1" applyAlignment="1">
      <alignment horizontal="centerContinuous" wrapText="1"/>
    </xf>
    <xf numFmtId="0" fontId="17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15" fillId="5" borderId="0" xfId="0" applyFont="1" applyFill="1" applyAlignment="1">
      <alignment/>
    </xf>
    <xf numFmtId="0" fontId="1" fillId="5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41" fontId="0" fillId="5" borderId="0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0" fillId="5" borderId="12" xfId="0" applyFill="1" applyBorder="1" applyAlignment="1">
      <alignment/>
    </xf>
    <xf numFmtId="0" fontId="0" fillId="5" borderId="0" xfId="0" applyFill="1" applyAlignment="1">
      <alignment/>
    </xf>
    <xf numFmtId="0" fontId="13" fillId="5" borderId="0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/>
    </xf>
    <xf numFmtId="0" fontId="0" fillId="5" borderId="0" xfId="0" applyFill="1" applyBorder="1" applyAlignment="1">
      <alignment/>
    </xf>
    <xf numFmtId="0" fontId="2" fillId="5" borderId="7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41" fontId="0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/>
    </xf>
    <xf numFmtId="0" fontId="2" fillId="5" borderId="30" xfId="0" applyFont="1" applyFill="1" applyBorder="1" applyAlignment="1">
      <alignment vertical="center"/>
    </xf>
    <xf numFmtId="0" fontId="2" fillId="5" borderId="30" xfId="0" applyFont="1" applyFill="1" applyBorder="1" applyAlignment="1">
      <alignment/>
    </xf>
    <xf numFmtId="0" fontId="2" fillId="5" borderId="24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14" fillId="5" borderId="0" xfId="0" applyFont="1" applyFill="1" applyAlignment="1">
      <alignment/>
    </xf>
    <xf numFmtId="0" fontId="2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/>
    </xf>
    <xf numFmtId="0" fontId="2" fillId="5" borderId="24" xfId="0" applyFont="1" applyFill="1" applyBorder="1" applyAlignment="1" quotePrefix="1">
      <alignment/>
    </xf>
    <xf numFmtId="0" fontId="31" fillId="5" borderId="0" xfId="0" applyFont="1" applyFill="1" applyBorder="1" applyAlignment="1">
      <alignment/>
    </xf>
    <xf numFmtId="0" fontId="2" fillId="5" borderId="0" xfId="0" applyFont="1" applyFill="1" applyBorder="1" applyAlignment="1" quotePrefix="1">
      <alignment/>
    </xf>
    <xf numFmtId="0" fontId="2" fillId="5" borderId="11" xfId="0" applyFont="1" applyFill="1" applyBorder="1" applyAlignment="1">
      <alignment/>
    </xf>
    <xf numFmtId="0" fontId="0" fillId="5" borderId="0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15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Continuous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 quotePrefix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 quotePrefix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>
      <alignment/>
    </xf>
    <xf numFmtId="0" fontId="24" fillId="5" borderId="0" xfId="0" applyFont="1" applyFill="1" applyAlignment="1">
      <alignment/>
    </xf>
    <xf numFmtId="0" fontId="24" fillId="5" borderId="0" xfId="0" applyFont="1" applyFill="1" applyBorder="1" applyAlignment="1">
      <alignment/>
    </xf>
    <xf numFmtId="0" fontId="23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wrapText="1"/>
    </xf>
    <xf numFmtId="0" fontId="16" fillId="5" borderId="0" xfId="0" applyFont="1" applyFill="1" applyBorder="1" applyAlignment="1">
      <alignment/>
    </xf>
    <xf numFmtId="0" fontId="24" fillId="5" borderId="0" xfId="0" applyFont="1" applyFill="1" applyBorder="1" applyAlignment="1">
      <alignment vertical="top"/>
    </xf>
    <xf numFmtId="0" fontId="24" fillId="5" borderId="0" xfId="0" applyFont="1" applyFill="1" applyAlignment="1">
      <alignment vertical="top"/>
    </xf>
    <xf numFmtId="0" fontId="2" fillId="5" borderId="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vertical="center"/>
    </xf>
    <xf numFmtId="0" fontId="2" fillId="5" borderId="35" xfId="0" applyFont="1" applyFill="1" applyBorder="1" applyAlignment="1" quotePrefix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/>
    </xf>
    <xf numFmtId="0" fontId="14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164" fontId="2" fillId="5" borderId="0" xfId="0" applyNumberFormat="1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2" fillId="5" borderId="21" xfId="0" applyFont="1" applyFill="1" applyBorder="1" applyAlignment="1">
      <alignment vertical="top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0" fontId="2" fillId="5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37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/>
    </xf>
    <xf numFmtId="0" fontId="8" fillId="5" borderId="0" xfId="0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top"/>
    </xf>
    <xf numFmtId="0" fontId="29" fillId="5" borderId="0" xfId="0" applyFont="1" applyFill="1" applyBorder="1" applyAlignment="1">
      <alignment/>
    </xf>
    <xf numFmtId="0" fontId="13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right"/>
    </xf>
    <xf numFmtId="0" fontId="8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/>
    </xf>
    <xf numFmtId="49" fontId="0" fillId="5" borderId="0" xfId="0" applyNumberFormat="1" applyFon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0" fontId="30" fillId="5" borderId="31" xfId="0" applyFont="1" applyFill="1" applyBorder="1" applyAlignment="1">
      <alignment/>
    </xf>
    <xf numFmtId="0" fontId="2" fillId="5" borderId="37" xfId="0" applyFont="1" applyFill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2" fillId="5" borderId="21" xfId="0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5" borderId="38" xfId="0" applyFill="1" applyBorder="1" applyAlignment="1">
      <alignment vertical="center"/>
    </xf>
    <xf numFmtId="0" fontId="0" fillId="0" borderId="9" xfId="0" applyBorder="1" applyAlignment="1">
      <alignment horizontal="center"/>
    </xf>
    <xf numFmtId="0" fontId="2" fillId="5" borderId="23" xfId="0" applyFont="1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2" fillId="3" borderId="24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11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39" xfId="0" applyFill="1" applyBorder="1" applyAlignment="1">
      <alignment horizontal="left" vertical="center"/>
    </xf>
    <xf numFmtId="0" fontId="2" fillId="5" borderId="17" xfId="0" applyFont="1" applyFill="1" applyBorder="1" applyAlignment="1">
      <alignment vertical="center"/>
    </xf>
    <xf numFmtId="0" fontId="2" fillId="5" borderId="40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5" borderId="21" xfId="0" applyFont="1" applyFill="1" applyBorder="1" applyAlignment="1">
      <alignment vertical="center"/>
    </xf>
    <xf numFmtId="0" fontId="0" fillId="2" borderId="40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23" xfId="0" applyFont="1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38" xfId="0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 wrapText="1"/>
    </xf>
    <xf numFmtId="0" fontId="0" fillId="2" borderId="3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45" xfId="0" applyFont="1" applyFill="1" applyBorder="1" applyAlignment="1">
      <alignment horizontal="left" vertical="center" wrapText="1"/>
    </xf>
    <xf numFmtId="0" fontId="0" fillId="5" borderId="46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vertical="center"/>
    </xf>
    <xf numFmtId="0" fontId="2" fillId="5" borderId="3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5" borderId="15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44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0" fontId="2" fillId="5" borderId="11" xfId="0" applyFont="1" applyFill="1" applyBorder="1" applyAlignment="1" quotePrefix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left" vertical="center"/>
    </xf>
    <xf numFmtId="41" fontId="0" fillId="0" borderId="35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 vertical="center"/>
    </xf>
    <xf numFmtId="0" fontId="2" fillId="5" borderId="4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0" fillId="2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5" borderId="25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2" fillId="5" borderId="34" xfId="0" applyFont="1" applyFill="1" applyBorder="1" applyAlignment="1">
      <alignment/>
    </xf>
    <xf numFmtId="0" fontId="2" fillId="5" borderId="41" xfId="0" applyFont="1" applyFill="1" applyBorder="1" applyAlignment="1">
      <alignment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/>
    </xf>
    <xf numFmtId="0" fontId="2" fillId="5" borderId="40" xfId="0" applyFont="1" applyFill="1" applyBorder="1" applyAlignment="1">
      <alignment/>
    </xf>
    <xf numFmtId="0" fontId="2" fillId="5" borderId="3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41" fontId="0" fillId="2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 wrapText="1"/>
    </xf>
    <xf numFmtId="0" fontId="0" fillId="2" borderId="48" xfId="0" applyNumberFormat="1" applyFont="1" applyFill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41" fontId="0" fillId="2" borderId="33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2" fillId="3" borderId="47" xfId="0" applyFont="1" applyFill="1" applyBorder="1" applyAlignment="1">
      <alignment horizontal="left" vertical="top"/>
    </xf>
    <xf numFmtId="0" fontId="0" fillId="3" borderId="47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0" fillId="2" borderId="13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" fillId="3" borderId="24" xfId="0" applyFont="1" applyFill="1" applyBorder="1" applyAlignment="1">
      <alignment/>
    </xf>
    <xf numFmtId="0" fontId="0" fillId="3" borderId="0" xfId="0" applyFill="1" applyAlignment="1">
      <alignment/>
    </xf>
    <xf numFmtId="0" fontId="1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13" fillId="2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 horizontal="left"/>
    </xf>
    <xf numFmtId="0" fontId="16" fillId="5" borderId="5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3" fontId="0" fillId="0" borderId="3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top"/>
    </xf>
    <xf numFmtId="0" fontId="0" fillId="3" borderId="35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46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0" fillId="2" borderId="3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4" fontId="0" fillId="0" borderId="1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0" fontId="0" fillId="5" borderId="48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52" xfId="0" applyFill="1" applyBorder="1" applyAlignment="1">
      <alignment vertical="center"/>
    </xf>
    <xf numFmtId="0" fontId="0" fillId="5" borderId="53" xfId="0" applyFill="1" applyBorder="1" applyAlignment="1">
      <alignment vertical="center"/>
    </xf>
    <xf numFmtId="0" fontId="0" fillId="5" borderId="4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2" fillId="5" borderId="34" xfId="0" applyFont="1" applyFill="1" applyBorder="1" applyAlignment="1" quotePrefix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0" fillId="5" borderId="41" xfId="0" applyFill="1" applyBorder="1" applyAlignment="1">
      <alignment vertical="center"/>
    </xf>
    <xf numFmtId="0" fontId="7" fillId="5" borderId="31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41" fontId="0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0" fillId="5" borderId="45" xfId="0" applyFill="1" applyBorder="1" applyAlignment="1">
      <alignment vertical="center"/>
    </xf>
    <xf numFmtId="0" fontId="2" fillId="5" borderId="47" xfId="0" applyFont="1" applyFill="1" applyBorder="1" applyAlignment="1">
      <alignment horizontal="center" wrapText="1"/>
    </xf>
    <xf numFmtId="41" fontId="0" fillId="5" borderId="4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2" fillId="5" borderId="5" xfId="0" applyFont="1" applyFill="1" applyBorder="1" applyAlignment="1">
      <alignment horizontal="left" vertical="center"/>
    </xf>
    <xf numFmtId="0" fontId="2" fillId="5" borderId="45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41" fontId="0" fillId="5" borderId="33" xfId="0" applyNumberFormat="1" applyFont="1" applyFill="1" applyBorder="1" applyAlignment="1">
      <alignment vertical="center"/>
    </xf>
    <xf numFmtId="0" fontId="2" fillId="5" borderId="47" xfId="0" applyFont="1" applyFill="1" applyBorder="1" applyAlignment="1">
      <alignment horizontal="center"/>
    </xf>
    <xf numFmtId="0" fontId="2" fillId="5" borderId="5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5" xfId="0" applyFill="1" applyBorder="1" applyAlignment="1">
      <alignment vertical="center"/>
    </xf>
    <xf numFmtId="0" fontId="0" fillId="5" borderId="17" xfId="0" applyFill="1" applyBorder="1" applyAlignment="1">
      <alignment horizontal="left" wrapText="1"/>
    </xf>
    <xf numFmtId="0" fontId="0" fillId="5" borderId="40" xfId="0" applyFill="1" applyBorder="1" applyAlignment="1">
      <alignment horizontal="left" wrapText="1"/>
    </xf>
    <xf numFmtId="3" fontId="0" fillId="2" borderId="33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3" fontId="0" fillId="2" borderId="4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3" fontId="0" fillId="2" borderId="49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41" fontId="0" fillId="0" borderId="15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41" fontId="0" fillId="2" borderId="4" xfId="0" applyNumberFormat="1" applyFont="1" applyFill="1" applyBorder="1" applyAlignment="1">
      <alignment horizontal="center" vertical="center"/>
    </xf>
    <xf numFmtId="41" fontId="0" fillId="2" borderId="45" xfId="0" applyNumberFormat="1" applyFont="1" applyFill="1" applyBorder="1" applyAlignment="1">
      <alignment horizontal="center" vertical="center"/>
    </xf>
    <xf numFmtId="43" fontId="0" fillId="0" borderId="35" xfId="0" applyNumberFormat="1" applyBorder="1" applyAlignment="1">
      <alignment horizontal="center" vertical="center" wrapText="1"/>
    </xf>
    <xf numFmtId="41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/>
    </xf>
    <xf numFmtId="0" fontId="0" fillId="5" borderId="4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1" fontId="0" fillId="2" borderId="15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41" fontId="0" fillId="2" borderId="40" xfId="0" applyNumberFormat="1" applyFont="1" applyFill="1" applyBorder="1" applyAlignment="1">
      <alignment horizontal="center" vertical="center"/>
    </xf>
    <xf numFmtId="14" fontId="0" fillId="2" borderId="1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top"/>
    </xf>
    <xf numFmtId="0" fontId="0" fillId="3" borderId="39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2" borderId="3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41" fontId="0" fillId="2" borderId="15" xfId="0" applyNumberFormat="1" applyFont="1" applyFill="1" applyBorder="1" applyAlignment="1">
      <alignment horizontal="center" vertical="center"/>
    </xf>
    <xf numFmtId="41" fontId="0" fillId="2" borderId="1" xfId="0" applyNumberFormat="1" applyFont="1" applyFill="1" applyBorder="1" applyAlignment="1">
      <alignment horizontal="center" vertical="center"/>
    </xf>
    <xf numFmtId="41" fontId="0" fillId="2" borderId="13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2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/>
    </xf>
    <xf numFmtId="0" fontId="0" fillId="5" borderId="22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/>
    </xf>
    <xf numFmtId="41" fontId="0" fillId="5" borderId="2" xfId="0" applyNumberForma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0" fillId="5" borderId="34" xfId="0" applyFill="1" applyBorder="1" applyAlignment="1">
      <alignment/>
    </xf>
    <xf numFmtId="0" fontId="0" fillId="5" borderId="42" xfId="0" applyFill="1" applyBorder="1" applyAlignment="1">
      <alignment/>
    </xf>
    <xf numFmtId="0" fontId="2" fillId="5" borderId="45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41" fontId="0" fillId="0" borderId="47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5" borderId="5" xfId="0" applyFill="1" applyBorder="1" applyAlignment="1">
      <alignment horizontal="left" wrapText="1"/>
    </xf>
    <xf numFmtId="0" fontId="0" fillId="5" borderId="45" xfId="0" applyFill="1" applyBorder="1" applyAlignment="1">
      <alignment horizontal="left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45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45" xfId="0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left" wrapText="1"/>
    </xf>
    <xf numFmtId="0" fontId="2" fillId="5" borderId="3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wrapText="1"/>
    </xf>
    <xf numFmtId="0" fontId="0" fillId="5" borderId="19" xfId="0" applyFill="1" applyBorder="1" applyAlignment="1">
      <alignment horizontal="left" wrapText="1"/>
    </xf>
    <xf numFmtId="0" fontId="17" fillId="5" borderId="0" xfId="0" applyFont="1" applyFill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2" fillId="3" borderId="23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left" vertical="top"/>
    </xf>
    <xf numFmtId="0" fontId="0" fillId="3" borderId="25" xfId="0" applyFill="1" applyBorder="1" applyAlignment="1">
      <alignment horizontal="left" vertical="top"/>
    </xf>
    <xf numFmtId="0" fontId="0" fillId="3" borderId="34" xfId="0" applyFill="1" applyBorder="1" applyAlignment="1">
      <alignment horizontal="left" vertical="top"/>
    </xf>
    <xf numFmtId="0" fontId="2" fillId="3" borderId="49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top"/>
    </xf>
    <xf numFmtId="0" fontId="0" fillId="0" borderId="3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5" borderId="33" xfId="0" applyFont="1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40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56" xfId="0" applyFill="1" applyBorder="1" applyAlignment="1">
      <alignment horizontal="center" wrapText="1"/>
    </xf>
    <xf numFmtId="0" fontId="0" fillId="5" borderId="43" xfId="0" applyFill="1" applyBorder="1" applyAlignment="1">
      <alignment horizontal="center" wrapText="1"/>
    </xf>
    <xf numFmtId="0" fontId="0" fillId="5" borderId="34" xfId="0" applyFill="1" applyBorder="1" applyAlignment="1">
      <alignment horizontal="center" wrapText="1"/>
    </xf>
    <xf numFmtId="0" fontId="0" fillId="5" borderId="41" xfId="0" applyFill="1" applyBorder="1" applyAlignment="1">
      <alignment horizontal="center" wrapText="1"/>
    </xf>
    <xf numFmtId="0" fontId="2" fillId="5" borderId="0" xfId="0" applyFont="1" applyFill="1" applyAlignment="1">
      <alignment wrapText="1"/>
    </xf>
    <xf numFmtId="0" fontId="0" fillId="5" borderId="56" xfId="0" applyFill="1" applyBorder="1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164" fontId="0" fillId="2" borderId="31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4" fontId="0" fillId="2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3" borderId="50" xfId="0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2" borderId="39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top"/>
    </xf>
    <xf numFmtId="0" fontId="2" fillId="5" borderId="20" xfId="0" applyFont="1" applyFill="1" applyBorder="1" applyAlignment="1">
      <alignment horizontal="left" vertical="center"/>
    </xf>
    <xf numFmtId="14" fontId="0" fillId="2" borderId="8" xfId="0" applyNumberFormat="1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/>
    </xf>
    <xf numFmtId="0" fontId="0" fillId="5" borderId="0" xfId="0" applyFont="1" applyFill="1" applyAlignment="1">
      <alignment/>
    </xf>
    <xf numFmtId="0" fontId="2" fillId="5" borderId="23" xfId="0" applyFont="1" applyFill="1" applyBorder="1" applyAlignment="1">
      <alignment horizontal="center" vertical="top"/>
    </xf>
    <xf numFmtId="0" fontId="0" fillId="5" borderId="24" xfId="0" applyFill="1" applyBorder="1" applyAlignment="1">
      <alignment horizontal="center" vertical="top"/>
    </xf>
    <xf numFmtId="0" fontId="2" fillId="5" borderId="31" xfId="0" applyFont="1" applyFill="1" applyBorder="1" applyAlignment="1">
      <alignment horizontal="left" vertical="center"/>
    </xf>
    <xf numFmtId="43" fontId="0" fillId="0" borderId="46" xfId="0" applyNumberForma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5" borderId="17" xfId="0" applyFont="1" applyFill="1" applyBorder="1" applyAlignment="1">
      <alignment horizontal="center" wrapText="1"/>
    </xf>
    <xf numFmtId="0" fontId="5" fillId="5" borderId="40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56" xfId="0" applyFont="1" applyFill="1" applyBorder="1" applyAlignment="1">
      <alignment horizontal="center" wrapText="1"/>
    </xf>
    <xf numFmtId="0" fontId="5" fillId="5" borderId="43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 wrapText="1"/>
    </xf>
    <xf numFmtId="0" fontId="5" fillId="5" borderId="41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2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center"/>
    </xf>
    <xf numFmtId="0" fontId="0" fillId="5" borderId="56" xfId="0" applyFill="1" applyBorder="1" applyAlignment="1">
      <alignment horizontal="left" vertical="center"/>
    </xf>
    <xf numFmtId="0" fontId="0" fillId="5" borderId="31" xfId="0" applyFill="1" applyBorder="1" applyAlignment="1">
      <alignment/>
    </xf>
    <xf numFmtId="0" fontId="0" fillId="5" borderId="50" xfId="0" applyFill="1" applyBorder="1" applyAlignment="1">
      <alignment/>
    </xf>
    <xf numFmtId="0" fontId="0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0" fillId="5" borderId="55" xfId="0" applyFill="1" applyBorder="1" applyAlignment="1">
      <alignment/>
    </xf>
    <xf numFmtId="0" fontId="2" fillId="5" borderId="34" xfId="0" applyFont="1" applyFill="1" applyBorder="1" applyAlignment="1" quotePrefix="1">
      <alignment horizontal="left" vertical="center"/>
    </xf>
    <xf numFmtId="3" fontId="0" fillId="2" borderId="33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6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wrapText="1"/>
    </xf>
    <xf numFmtId="0" fontId="2" fillId="5" borderId="0" xfId="0" applyFont="1" applyFill="1" applyBorder="1" applyAlignment="1">
      <alignment vertical="center" wrapText="1"/>
    </xf>
    <xf numFmtId="0" fontId="0" fillId="3" borderId="38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2" fillId="5" borderId="18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5" borderId="49" xfId="0" applyFont="1" applyFill="1" applyBorder="1" applyAlignment="1">
      <alignment vertical="center"/>
    </xf>
    <xf numFmtId="0" fontId="0" fillId="5" borderId="50" xfId="0" applyFill="1" applyBorder="1" applyAlignment="1">
      <alignment vertical="center"/>
    </xf>
    <xf numFmtId="0" fontId="2" fillId="5" borderId="56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40" xfId="0" applyFill="1" applyBorder="1" applyAlignment="1">
      <alignment horizontal="left" vertical="center"/>
    </xf>
    <xf numFmtId="0" fontId="0" fillId="5" borderId="45" xfId="0" applyFill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31" fillId="5" borderId="11" xfId="0" applyFont="1" applyFill="1" applyBorder="1" applyAlignment="1">
      <alignment/>
    </xf>
    <xf numFmtId="0" fontId="0" fillId="2" borderId="31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2" fillId="3" borderId="49" xfId="0" applyFont="1" applyFill="1" applyBorder="1" applyAlignment="1">
      <alignment horizontal="left" vertical="top"/>
    </xf>
    <xf numFmtId="0" fontId="0" fillId="0" borderId="39" xfId="0" applyBorder="1" applyAlignment="1">
      <alignment/>
    </xf>
    <xf numFmtId="0" fontId="2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1" fillId="5" borderId="31" xfId="0" applyFont="1" applyFill="1" applyBorder="1" applyAlignment="1">
      <alignment/>
    </xf>
    <xf numFmtId="0" fontId="31" fillId="5" borderId="11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0" fillId="2" borderId="4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2" borderId="14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58" xfId="0" applyBorder="1" applyAlignment="1">
      <alignment/>
    </xf>
    <xf numFmtId="0" fontId="0" fillId="2" borderId="5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2" fillId="5" borderId="26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0" fillId="2" borderId="35" xfId="0" applyFont="1" applyFill="1" applyBorder="1" applyAlignment="1" applyProtection="1">
      <alignment horizontal="left" vertical="center"/>
      <protection locked="0"/>
    </xf>
    <xf numFmtId="0" fontId="0" fillId="2" borderId="35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7" xfId="0" applyFill="1" applyBorder="1" applyAlignment="1">
      <alignment vertical="center" wrapText="1"/>
    </xf>
    <xf numFmtId="0" fontId="0" fillId="5" borderId="40" xfId="0" applyFill="1" applyBorder="1" applyAlignment="1">
      <alignment vertical="center" wrapText="1"/>
    </xf>
    <xf numFmtId="0" fontId="2" fillId="5" borderId="0" xfId="0" applyFont="1" applyFill="1" applyBorder="1" applyAlignment="1" quotePrefix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56" xfId="0" applyFill="1" applyBorder="1" applyAlignment="1">
      <alignment vertical="center" wrapText="1"/>
    </xf>
    <xf numFmtId="0" fontId="17" fillId="5" borderId="31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5" borderId="34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2" fillId="5" borderId="17" xfId="0" applyFont="1" applyFill="1" applyBorder="1" applyAlignment="1">
      <alignment horizontal="left" wrapText="1"/>
    </xf>
    <xf numFmtId="0" fontId="0" fillId="5" borderId="17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5" borderId="34" xfId="0" applyFont="1" applyFill="1" applyBorder="1" applyAlignment="1">
      <alignment horizontal="left" vertical="top" wrapText="1"/>
    </xf>
    <xf numFmtId="0" fontId="0" fillId="5" borderId="34" xfId="0" applyFill="1" applyBorder="1" applyAlignment="1">
      <alignment vertical="top" wrapText="1"/>
    </xf>
    <xf numFmtId="0" fontId="0" fillId="5" borderId="41" xfId="0" applyFill="1" applyBorder="1" applyAlignment="1">
      <alignment vertical="top" wrapText="1"/>
    </xf>
    <xf numFmtId="0" fontId="31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wrapText="1"/>
    </xf>
    <xf numFmtId="0" fontId="13" fillId="3" borderId="31" xfId="0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60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/>
    </xf>
    <xf numFmtId="0" fontId="0" fillId="2" borderId="46" xfId="0" applyFont="1" applyFill="1" applyBorder="1" applyAlignment="1" applyProtection="1">
      <alignment horizontal="left" vertical="center"/>
      <protection locked="0"/>
    </xf>
    <xf numFmtId="0" fontId="0" fillId="2" borderId="46" xfId="0" applyFont="1" applyFill="1" applyBorder="1" applyAlignment="1">
      <alignment horizontal="left" vertical="center"/>
    </xf>
    <xf numFmtId="0" fontId="2" fillId="5" borderId="54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2" fillId="5" borderId="61" xfId="0" applyFont="1" applyFill="1" applyBorder="1" applyAlignment="1" applyProtection="1">
      <alignment horizontal="left" vertical="center"/>
      <protection locked="0"/>
    </xf>
    <xf numFmtId="0" fontId="0" fillId="5" borderId="61" xfId="0" applyFill="1" applyBorder="1" applyAlignment="1">
      <alignment horizontal="left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58" xfId="0" applyFont="1" applyFill="1" applyBorder="1" applyAlignment="1">
      <alignment vertical="center" wrapText="1"/>
    </xf>
    <xf numFmtId="0" fontId="0" fillId="2" borderId="59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2" fillId="5" borderId="11" xfId="0" applyFont="1" applyFill="1" applyBorder="1" applyAlignment="1">
      <alignment/>
    </xf>
    <xf numFmtId="0" fontId="2" fillId="5" borderId="54" xfId="0" applyFont="1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center" vertical="center"/>
    </xf>
    <xf numFmtId="0" fontId="2" fillId="5" borderId="0" xfId="0" applyFont="1" applyFill="1" applyBorder="1" applyAlignment="1">
      <alignment/>
    </xf>
    <xf numFmtId="0" fontId="2" fillId="5" borderId="6" xfId="0" applyFont="1" applyFill="1" applyBorder="1" applyAlignment="1">
      <alignment vertical="top"/>
    </xf>
    <xf numFmtId="0" fontId="0" fillId="5" borderId="3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" fillId="5" borderId="34" xfId="0" applyFont="1" applyFill="1" applyBorder="1" applyAlignment="1">
      <alignment horizontal="left" vertical="top"/>
    </xf>
    <xf numFmtId="0" fontId="0" fillId="5" borderId="34" xfId="0" applyFill="1" applyBorder="1" applyAlignment="1">
      <alignment vertical="top"/>
    </xf>
    <xf numFmtId="0" fontId="0" fillId="5" borderId="41" xfId="0" applyFill="1" applyBorder="1" applyAlignment="1">
      <alignment vertical="top"/>
    </xf>
    <xf numFmtId="3" fontId="0" fillId="2" borderId="35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 quotePrefix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5" borderId="63" xfId="0" applyFont="1" applyFill="1" applyBorder="1" applyAlignment="1">
      <alignment horizontal="left" vertical="center" wrapText="1"/>
    </xf>
    <xf numFmtId="0" fontId="0" fillId="5" borderId="64" xfId="0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7" fillId="5" borderId="0" xfId="0" applyFont="1" applyFill="1" applyBorder="1" applyAlignment="1">
      <alignment/>
    </xf>
    <xf numFmtId="0" fontId="28" fillId="5" borderId="0" xfId="0" applyFont="1" applyFill="1" applyAlignment="1">
      <alignment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top"/>
    </xf>
    <xf numFmtId="0" fontId="15" fillId="5" borderId="0" xfId="0" applyFont="1" applyFill="1" applyBorder="1" applyAlignment="1">
      <alignment horizontal="left" vertical="top"/>
    </xf>
    <xf numFmtId="0" fontId="15" fillId="5" borderId="0" xfId="0" applyFont="1" applyFill="1" applyAlignment="1">
      <alignment horizontal="left"/>
    </xf>
    <xf numFmtId="0" fontId="2" fillId="5" borderId="33" xfId="0" applyFont="1" applyFill="1" applyBorder="1" applyAlignment="1">
      <alignment vertical="top"/>
    </xf>
    <xf numFmtId="0" fontId="2" fillId="5" borderId="43" xfId="0" applyFont="1" applyFill="1" applyBorder="1" applyAlignment="1">
      <alignment vertical="top"/>
    </xf>
    <xf numFmtId="0" fontId="2" fillId="5" borderId="17" xfId="0" applyFont="1" applyFill="1" applyBorder="1" applyAlignment="1">
      <alignment/>
    </xf>
    <xf numFmtId="0" fontId="2" fillId="5" borderId="40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2" fillId="5" borderId="34" xfId="0" applyFont="1" applyFill="1" applyBorder="1" applyAlignment="1">
      <alignment/>
    </xf>
    <xf numFmtId="0" fontId="2" fillId="5" borderId="41" xfId="0" applyFont="1" applyFill="1" applyBorder="1" applyAlignment="1">
      <alignment/>
    </xf>
    <xf numFmtId="0" fontId="2" fillId="5" borderId="33" xfId="0" applyFont="1" applyFill="1" applyBorder="1" applyAlignment="1">
      <alignment vertical="center"/>
    </xf>
    <xf numFmtId="0" fontId="2" fillId="5" borderId="43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40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5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5" borderId="15" xfId="0" applyFont="1" applyFill="1" applyBorder="1" applyAlignment="1">
      <alignment/>
    </xf>
    <xf numFmtId="0" fontId="0" fillId="5" borderId="13" xfId="0" applyFill="1" applyBorder="1" applyAlignment="1">
      <alignment/>
    </xf>
    <xf numFmtId="0" fontId="16" fillId="5" borderId="0" xfId="0" applyFont="1" applyFill="1" applyBorder="1" applyAlignment="1">
      <alignment/>
    </xf>
    <xf numFmtId="0" fontId="24" fillId="5" borderId="0" xfId="0" applyFont="1" applyFill="1" applyBorder="1" applyAlignment="1">
      <alignment vertical="top"/>
    </xf>
    <xf numFmtId="0" fontId="24" fillId="5" borderId="0" xfId="0" applyFont="1" applyFill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vertical="top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2" fillId="5" borderId="56" xfId="0" applyFont="1" applyFill="1" applyBorder="1" applyAlignment="1">
      <alignment/>
    </xf>
    <xf numFmtId="0" fontId="0" fillId="5" borderId="1" xfId="0" applyFill="1" applyBorder="1" applyAlignment="1">
      <alignment/>
    </xf>
    <xf numFmtId="0" fontId="25" fillId="5" borderId="15" xfId="0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5" borderId="0" xfId="0" applyFont="1" applyFill="1" applyBorder="1" applyAlignment="1">
      <alignment vertical="top"/>
    </xf>
    <xf numFmtId="0" fontId="23" fillId="5" borderId="0" xfId="0" applyFont="1" applyFill="1" applyAlignment="1">
      <alignment vertical="top"/>
    </xf>
    <xf numFmtId="0" fontId="8" fillId="5" borderId="0" xfId="0" applyFont="1" applyFill="1" applyBorder="1" applyAlignment="1">
      <alignment/>
    </xf>
    <xf numFmtId="0" fontId="8" fillId="5" borderId="0" xfId="0" applyFont="1" applyFill="1" applyAlignment="1">
      <alignment/>
    </xf>
    <xf numFmtId="0" fontId="23" fillId="5" borderId="0" xfId="0" applyFont="1" applyFill="1" applyBorder="1" applyAlignment="1">
      <alignment/>
    </xf>
    <xf numFmtId="0" fontId="24" fillId="5" borderId="0" xfId="0" applyFont="1" applyFill="1" applyAlignment="1">
      <alignment/>
    </xf>
    <xf numFmtId="0" fontId="23" fillId="5" borderId="0" xfId="0" applyFont="1" applyFill="1" applyBorder="1" applyAlignment="1">
      <alignment horizontal="left"/>
    </xf>
    <xf numFmtId="0" fontId="23" fillId="5" borderId="0" xfId="0" applyFont="1" applyFill="1" applyAlignment="1">
      <alignment horizontal="left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0" borderId="0" xfId="0" applyAlignment="1">
      <alignment vertical="top" wrapText="1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5" borderId="34" xfId="0" applyFont="1" applyFill="1" applyBorder="1" applyAlignment="1">
      <alignment vertical="center"/>
    </xf>
    <xf numFmtId="0" fontId="2" fillId="5" borderId="65" xfId="0" applyFont="1" applyFill="1" applyBorder="1" applyAlignment="1">
      <alignment vertical="center"/>
    </xf>
    <xf numFmtId="0" fontId="2" fillId="5" borderId="66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2" fillId="5" borderId="21" xfId="0" applyFont="1" applyFill="1" applyBorder="1" applyAlignment="1">
      <alignment vertical="top"/>
    </xf>
    <xf numFmtId="0" fontId="0" fillId="5" borderId="25" xfId="0" applyFill="1" applyBorder="1" applyAlignment="1">
      <alignment vertical="top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5" borderId="24" xfId="0" applyFill="1" applyBorder="1" applyAlignment="1">
      <alignment vertical="top"/>
    </xf>
    <xf numFmtId="3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5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5" borderId="23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41" xfId="0" applyFill="1" applyBorder="1" applyAlignment="1">
      <alignment/>
    </xf>
    <xf numFmtId="0" fontId="2" fillId="5" borderId="2" xfId="0" applyFont="1" applyFill="1" applyBorder="1" applyAlignment="1">
      <alignment horizontal="center" vertical="center"/>
    </xf>
    <xf numFmtId="0" fontId="0" fillId="5" borderId="28" xfId="0" applyFill="1" applyBorder="1" applyAlignment="1">
      <alignment/>
    </xf>
    <xf numFmtId="0" fontId="16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/>
    </xf>
    <xf numFmtId="0" fontId="17" fillId="5" borderId="0" xfId="0" applyFont="1" applyFill="1" applyAlignment="1">
      <alignment/>
    </xf>
    <xf numFmtId="0" fontId="1" fillId="5" borderId="0" xfId="0" applyFont="1" applyFill="1" applyAlignment="1">
      <alignment/>
    </xf>
    <xf numFmtId="3" fontId="0" fillId="5" borderId="33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40" xfId="0" applyNumberFormat="1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vertical="top"/>
    </xf>
    <xf numFmtId="0" fontId="2" fillId="5" borderId="69" xfId="0" applyFont="1" applyFill="1" applyBorder="1" applyAlignment="1">
      <alignment vertical="top"/>
    </xf>
    <xf numFmtId="0" fontId="2" fillId="5" borderId="70" xfId="0" applyFont="1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2" fillId="5" borderId="72" xfId="0" applyFont="1" applyFill="1" applyBorder="1" applyAlignment="1">
      <alignment/>
    </xf>
    <xf numFmtId="0" fontId="2" fillId="5" borderId="73" xfId="0" applyFont="1" applyFill="1" applyBorder="1" applyAlignment="1">
      <alignment/>
    </xf>
    <xf numFmtId="0" fontId="2" fillId="5" borderId="74" xfId="0" applyFont="1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2" fillId="5" borderId="25" xfId="0" applyFont="1" applyFill="1" applyBorder="1" applyAlignment="1">
      <alignment vertical="top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vertical="top" wrapText="1"/>
    </xf>
    <xf numFmtId="0" fontId="2" fillId="5" borderId="41" xfId="0" applyFont="1" applyFill="1" applyBorder="1" applyAlignment="1">
      <alignment vertical="top" wrapText="1"/>
    </xf>
    <xf numFmtId="0" fontId="2" fillId="5" borderId="34" xfId="0" applyFont="1" applyFill="1" applyBorder="1" applyAlignment="1">
      <alignment vertical="top"/>
    </xf>
    <xf numFmtId="0" fontId="2" fillId="5" borderId="41" xfId="0" applyFont="1" applyFill="1" applyBorder="1" applyAlignment="1">
      <alignment vertical="top"/>
    </xf>
    <xf numFmtId="0" fontId="15" fillId="5" borderId="0" xfId="0" applyFont="1" applyFill="1" applyBorder="1" applyAlignment="1">
      <alignment/>
    </xf>
    <xf numFmtId="10" fontId="0" fillId="2" borderId="33" xfId="0" applyNumberFormat="1" applyFont="1" applyFill="1" applyBorder="1" applyAlignment="1">
      <alignment horizontal="center" vertical="center"/>
    </xf>
    <xf numFmtId="10" fontId="0" fillId="2" borderId="17" xfId="0" applyNumberFormat="1" applyFont="1" applyFill="1" applyBorder="1" applyAlignment="1">
      <alignment horizontal="center" vertical="center"/>
    </xf>
    <xf numFmtId="10" fontId="0" fillId="2" borderId="40" xfId="0" applyNumberFormat="1" applyFill="1" applyBorder="1" applyAlignment="1">
      <alignment horizontal="center" vertical="center"/>
    </xf>
    <xf numFmtId="10" fontId="0" fillId="2" borderId="70" xfId="0" applyNumberFormat="1" applyFont="1" applyFill="1" applyBorder="1" applyAlignment="1">
      <alignment horizontal="center" vertical="center"/>
    </xf>
    <xf numFmtId="10" fontId="0" fillId="2" borderId="68" xfId="0" applyNumberFormat="1" applyFont="1" applyFill="1" applyBorder="1" applyAlignment="1">
      <alignment horizontal="center" vertical="center"/>
    </xf>
    <xf numFmtId="10" fontId="0" fillId="2" borderId="69" xfId="0" applyNumberFormat="1" applyFill="1" applyBorder="1" applyAlignment="1">
      <alignment horizontal="center" vertical="center"/>
    </xf>
    <xf numFmtId="0" fontId="2" fillId="5" borderId="76" xfId="0" applyFont="1" applyFill="1" applyBorder="1" applyAlignment="1">
      <alignment vertical="center"/>
    </xf>
    <xf numFmtId="0" fontId="2" fillId="5" borderId="77" xfId="0" applyFont="1" applyFill="1" applyBorder="1" applyAlignment="1">
      <alignment vertical="center"/>
    </xf>
    <xf numFmtId="41" fontId="0" fillId="0" borderId="74" xfId="0" applyNumberFormat="1" applyFont="1" applyFill="1" applyBorder="1" applyAlignment="1">
      <alignment horizontal="center" vertical="center"/>
    </xf>
    <xf numFmtId="41" fontId="0" fillId="0" borderId="72" xfId="0" applyNumberFormat="1" applyFont="1" applyFill="1" applyBorder="1" applyAlignment="1">
      <alignment horizontal="center" vertical="center"/>
    </xf>
    <xf numFmtId="41" fontId="0" fillId="0" borderId="73" xfId="0" applyNumberFormat="1" applyFont="1" applyFill="1" applyBorder="1" applyAlignment="1">
      <alignment horizontal="center" vertical="center"/>
    </xf>
    <xf numFmtId="41" fontId="0" fillId="0" borderId="70" xfId="0" applyNumberFormat="1" applyFont="1" applyBorder="1" applyAlignment="1">
      <alignment horizontal="center" vertical="center"/>
    </xf>
    <xf numFmtId="41" fontId="0" fillId="0" borderId="68" xfId="0" applyNumberFormat="1" applyFont="1" applyBorder="1" applyAlignment="1">
      <alignment horizontal="center" vertical="center"/>
    </xf>
    <xf numFmtId="41" fontId="0" fillId="0" borderId="69" xfId="0" applyNumberFormat="1" applyFont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0" fontId="2" fillId="5" borderId="24" xfId="0" applyFont="1" applyFill="1" applyBorder="1" applyAlignment="1">
      <alignment vertical="top"/>
    </xf>
    <xf numFmtId="41" fontId="0" fillId="0" borderId="33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0" fillId="0" borderId="40" xfId="0" applyNumberFormat="1" applyFont="1" applyFill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56" xfId="0" applyNumberFormat="1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45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41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/>
    </xf>
    <xf numFmtId="0" fontId="1" fillId="5" borderId="0" xfId="0" applyFont="1" applyFill="1" applyAlignment="1">
      <alignment/>
    </xf>
    <xf numFmtId="0" fontId="2" fillId="5" borderId="76" xfId="0" applyFont="1" applyFill="1" applyBorder="1" applyAlignment="1">
      <alignment vertical="top"/>
    </xf>
    <xf numFmtId="0" fontId="2" fillId="5" borderId="78" xfId="0" applyFont="1" applyFill="1" applyBorder="1" applyAlignment="1">
      <alignment vertical="top"/>
    </xf>
    <xf numFmtId="0" fontId="2" fillId="5" borderId="77" xfId="0" applyFont="1" applyFill="1" applyBorder="1" applyAlignment="1">
      <alignment vertical="top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2" fillId="5" borderId="68" xfId="0" applyFont="1" applyFill="1" applyBorder="1" applyAlignment="1">
      <alignment/>
    </xf>
    <xf numFmtId="0" fontId="2" fillId="5" borderId="69" xfId="0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43" fontId="0" fillId="0" borderId="33" xfId="0" applyNumberFormat="1" applyFont="1" applyFill="1" applyBorder="1" applyAlignment="1">
      <alignment horizontal="center" vertical="center"/>
    </xf>
    <xf numFmtId="43" fontId="0" fillId="0" borderId="17" xfId="0" applyNumberFormat="1" applyFont="1" applyFill="1" applyBorder="1" applyAlignment="1">
      <alignment horizontal="center" vertical="center"/>
    </xf>
    <xf numFmtId="43" fontId="0" fillId="0" borderId="40" xfId="0" applyNumberFormat="1" applyFont="1" applyFill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 vertical="center"/>
    </xf>
    <xf numFmtId="43" fontId="0" fillId="0" borderId="56" xfId="0" applyNumberFormat="1" applyFont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40" xfId="0" applyNumberFormat="1" applyFill="1" applyBorder="1" applyAlignment="1">
      <alignment horizontal="center" vertical="center"/>
    </xf>
    <xf numFmtId="0" fontId="0" fillId="2" borderId="43" xfId="0" applyNumberFormat="1" applyFill="1" applyBorder="1" applyAlignment="1">
      <alignment horizontal="center" vertical="center"/>
    </xf>
    <xf numFmtId="0" fontId="0" fillId="2" borderId="34" xfId="0" applyNumberFormat="1" applyFill="1" applyBorder="1" applyAlignment="1">
      <alignment horizontal="center" vertical="center"/>
    </xf>
    <xf numFmtId="0" fontId="0" fillId="2" borderId="41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2" borderId="33" xfId="0" applyNumberFormat="1" applyFill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40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56" xfId="0" applyNumberFormat="1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10" fontId="0" fillId="0" borderId="41" xfId="0" applyNumberForma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5" borderId="0" xfId="0" applyFont="1" applyFill="1" applyAlignment="1">
      <alignment/>
    </xf>
    <xf numFmtId="0" fontId="2" fillId="5" borderId="37" xfId="0" applyFont="1" applyFill="1" applyBorder="1" applyAlignment="1">
      <alignment vertical="top"/>
    </xf>
    <xf numFmtId="10" fontId="0" fillId="0" borderId="33" xfId="0" applyNumberFormat="1" applyFont="1" applyFill="1" applyBorder="1" applyAlignment="1">
      <alignment horizontal="center" vertical="center"/>
    </xf>
    <xf numFmtId="3" fontId="0" fillId="0" borderId="74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3" fontId="0" fillId="0" borderId="73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4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top"/>
    </xf>
    <xf numFmtId="0" fontId="2" fillId="5" borderId="56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 wrapText="1"/>
    </xf>
    <xf numFmtId="0" fontId="2" fillId="5" borderId="41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56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right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62" xfId="0" applyFill="1" applyBorder="1" applyAlignment="1">
      <alignment horizontal="left" vertical="center" wrapText="1"/>
    </xf>
    <xf numFmtId="0" fontId="2" fillId="5" borderId="8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48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3" fontId="0" fillId="2" borderId="48" xfId="0" applyNumberFormat="1" applyFont="1" applyFill="1" applyBorder="1" applyAlignment="1">
      <alignment horizontal="center" vertical="center"/>
    </xf>
    <xf numFmtId="3" fontId="0" fillId="2" borderId="36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2" fillId="5" borderId="11" xfId="0" applyFont="1" applyFill="1" applyBorder="1" applyAlignment="1" quotePrefix="1">
      <alignment vertical="center"/>
    </xf>
    <xf numFmtId="0" fontId="2" fillId="5" borderId="11" xfId="0" applyFont="1" applyFill="1" applyBorder="1" applyAlignment="1">
      <alignment vertical="center"/>
    </xf>
    <xf numFmtId="3" fontId="0" fillId="5" borderId="39" xfId="0" applyNumberFormat="1" applyFont="1" applyFill="1" applyBorder="1" applyAlignment="1">
      <alignment horizontal="center" vertical="center"/>
    </xf>
    <xf numFmtId="3" fontId="0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3" fontId="0" fillId="2" borderId="81" xfId="0" applyNumberFormat="1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horizontal="center" vertical="center"/>
    </xf>
    <xf numFmtId="3" fontId="0" fillId="2" borderId="46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3" fontId="0" fillId="2" borderId="35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top"/>
    </xf>
    <xf numFmtId="0" fontId="2" fillId="5" borderId="32" xfId="0" applyFont="1" applyFill="1" applyBorder="1" applyAlignment="1">
      <alignment horizontal="left" vertical="top"/>
    </xf>
    <xf numFmtId="0" fontId="17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2" fillId="5" borderId="54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24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31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3" fontId="0" fillId="2" borderId="33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3" fontId="0" fillId="2" borderId="39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7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2" fillId="5" borderId="8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vertical="center"/>
    </xf>
    <xf numFmtId="0" fontId="0" fillId="5" borderId="56" xfId="0" applyFill="1" applyBorder="1" applyAlignment="1">
      <alignment vertical="center"/>
    </xf>
    <xf numFmtId="0" fontId="2" fillId="5" borderId="17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3" fontId="0" fillId="2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3" fontId="0" fillId="5" borderId="22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top"/>
    </xf>
    <xf numFmtId="0" fontId="7" fillId="5" borderId="17" xfId="0" applyFont="1" applyFill="1" applyBorder="1" applyAlignment="1">
      <alignment horizontal="left" vertical="center"/>
    </xf>
    <xf numFmtId="0" fontId="7" fillId="5" borderId="40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3" fontId="0" fillId="2" borderId="18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0" fillId="2" borderId="56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0" xfId="0" applyNumberFormat="1" applyFont="1" applyFill="1" applyBorder="1" applyAlignment="1">
      <alignment horizontal="center" vertical="center"/>
    </xf>
    <xf numFmtId="3" fontId="0" fillId="5" borderId="12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 quotePrefix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56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2" fillId="5" borderId="34" xfId="0" applyFont="1" applyFill="1" applyBorder="1" applyAlignment="1">
      <alignment vertical="top"/>
    </xf>
    <xf numFmtId="0" fontId="2" fillId="5" borderId="41" xfId="0" applyFont="1" applyFill="1" applyBorder="1" applyAlignment="1">
      <alignment vertical="top"/>
    </xf>
    <xf numFmtId="3" fontId="0" fillId="5" borderId="35" xfId="0" applyNumberFormat="1" applyFont="1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3" fontId="0" fillId="5" borderId="48" xfId="0" applyNumberFormat="1" applyFont="1" applyFill="1" applyBorder="1" applyAlignment="1">
      <alignment horizontal="center" vertical="center"/>
    </xf>
    <xf numFmtId="3" fontId="0" fillId="5" borderId="66" xfId="0" applyNumberFormat="1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horizontal="left" vertical="center"/>
    </xf>
    <xf numFmtId="0" fontId="2" fillId="5" borderId="65" xfId="0" applyFont="1" applyFill="1" applyBorder="1" applyAlignment="1">
      <alignment horizontal="left" vertical="center"/>
    </xf>
    <xf numFmtId="0" fontId="7" fillId="5" borderId="72" xfId="0" applyFont="1" applyFill="1" applyBorder="1" applyAlignment="1">
      <alignment/>
    </xf>
    <xf numFmtId="0" fontId="0" fillId="5" borderId="72" xfId="0" applyFill="1" applyBorder="1" applyAlignment="1">
      <alignment/>
    </xf>
    <xf numFmtId="3" fontId="0" fillId="0" borderId="3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" fontId="0" fillId="0" borderId="84" xfId="0" applyNumberFormat="1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auto="1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DE0DC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CCCC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iba.cz/" TargetMode="External" /><Relationship Id="rId3" Type="http://schemas.openxmlformats.org/officeDocument/2006/relationships/hyperlink" Target="http://www.ziba.cz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14</xdr:row>
      <xdr:rowOff>47625</xdr:rowOff>
    </xdr:from>
    <xdr:to>
      <xdr:col>38</xdr:col>
      <xdr:colOff>419100</xdr:colOff>
      <xdr:row>18</xdr:row>
      <xdr:rowOff>9525</xdr:rowOff>
    </xdr:to>
    <xdr:grpSp>
      <xdr:nvGrpSpPr>
        <xdr:cNvPr id="1" name="Group 83"/>
        <xdr:cNvGrpSpPr>
          <a:grpSpLocks/>
        </xdr:cNvGrpSpPr>
      </xdr:nvGrpSpPr>
      <xdr:grpSpPr>
        <a:xfrm>
          <a:off x="6791325" y="2628900"/>
          <a:ext cx="1247775" cy="666750"/>
          <a:chOff x="713" y="294"/>
          <a:chExt cx="104" cy="70"/>
        </a:xfrm>
        <a:solidFill>
          <a:srgbClr val="FFFFFF"/>
        </a:solidFill>
      </xdr:grpSpPr>
    </xdr:grpSp>
    <xdr:clientData fPrintsWithSheet="0"/>
  </xdr:twoCellAnchor>
  <xdr:twoCellAnchor>
    <xdr:from>
      <xdr:col>18</xdr:col>
      <xdr:colOff>19050</xdr:colOff>
      <xdr:row>1</xdr:row>
      <xdr:rowOff>142875</xdr:rowOff>
    </xdr:from>
    <xdr:to>
      <xdr:col>26</xdr:col>
      <xdr:colOff>66675</xdr:colOff>
      <xdr:row>1</xdr:row>
      <xdr:rowOff>523875</xdr:rowOff>
    </xdr:to>
    <xdr:grpSp>
      <xdr:nvGrpSpPr>
        <xdr:cNvPr id="6" name="Group 92"/>
        <xdr:cNvGrpSpPr>
          <a:grpSpLocks/>
        </xdr:cNvGrpSpPr>
      </xdr:nvGrpSpPr>
      <xdr:grpSpPr>
        <a:xfrm>
          <a:off x="3333750" y="190500"/>
          <a:ext cx="1495425" cy="381000"/>
          <a:chOff x="300" y="24"/>
          <a:chExt cx="157" cy="40"/>
        </a:xfrm>
        <a:solidFill>
          <a:srgbClr val="FFFFFF"/>
        </a:solidFill>
      </xdr:grpSpPr>
    </xdr:grpSp>
    <xdr:clientData fPrintsWithSheet="0"/>
  </xdr:twoCellAnchor>
  <xdr:twoCellAnchor>
    <xdr:from>
      <xdr:col>37</xdr:col>
      <xdr:colOff>38100</xdr:colOff>
      <xdr:row>18</xdr:row>
      <xdr:rowOff>95250</xdr:rowOff>
    </xdr:from>
    <xdr:to>
      <xdr:col>38</xdr:col>
      <xdr:colOff>476250</xdr:colOff>
      <xdr:row>23</xdr:row>
      <xdr:rowOff>152400</xdr:rowOff>
    </xdr:to>
    <xdr:grpSp>
      <xdr:nvGrpSpPr>
        <xdr:cNvPr id="10" name="Group 100"/>
        <xdr:cNvGrpSpPr>
          <a:grpSpLocks/>
        </xdr:cNvGrpSpPr>
      </xdr:nvGrpSpPr>
      <xdr:grpSpPr>
        <a:xfrm>
          <a:off x="6791325" y="3381375"/>
          <a:ext cx="1304925" cy="866775"/>
          <a:chOff x="713" y="353"/>
          <a:chExt cx="137" cy="9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</xdr:colOff>
      <xdr:row>12</xdr:row>
      <xdr:rowOff>104775</xdr:rowOff>
    </xdr:from>
    <xdr:to>
      <xdr:col>38</xdr:col>
      <xdr:colOff>514350</xdr:colOff>
      <xdr:row>18</xdr:row>
      <xdr:rowOff>104775</xdr:rowOff>
    </xdr:to>
    <xdr:grpSp>
      <xdr:nvGrpSpPr>
        <xdr:cNvPr id="1" name="Group 25"/>
        <xdr:cNvGrpSpPr>
          <a:grpSpLocks/>
        </xdr:cNvGrpSpPr>
      </xdr:nvGrpSpPr>
      <xdr:grpSpPr>
        <a:xfrm>
          <a:off x="6724650" y="1990725"/>
          <a:ext cx="1095375" cy="1009650"/>
          <a:chOff x="706" y="209"/>
          <a:chExt cx="115" cy="106"/>
        </a:xfrm>
        <a:solidFill>
          <a:srgbClr val="FFFFFF"/>
        </a:solidFill>
      </xdr:grpSpPr>
    </xdr:grpSp>
    <xdr:clientData/>
  </xdr:twoCellAnchor>
  <xdr:twoCellAnchor editAs="oneCell">
    <xdr:from>
      <xdr:col>1</xdr:col>
      <xdr:colOff>19050</xdr:colOff>
      <xdr:row>1</xdr:row>
      <xdr:rowOff>152400</xdr:rowOff>
    </xdr:from>
    <xdr:to>
      <xdr:col>11</xdr:col>
      <xdr:colOff>114300</xdr:colOff>
      <xdr:row>1</xdr:row>
      <xdr:rowOff>457200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37</xdr:col>
      <xdr:colOff>19050</xdr:colOff>
      <xdr:row>14</xdr:row>
      <xdr:rowOff>114300</xdr:rowOff>
    </xdr:from>
    <xdr:to>
      <xdr:col>38</xdr:col>
      <xdr:colOff>1019175</xdr:colOff>
      <xdr:row>18</xdr:row>
      <xdr:rowOff>76200</xdr:rowOff>
    </xdr:to>
    <xdr:grpSp>
      <xdr:nvGrpSpPr>
        <xdr:cNvPr id="2" name="Group 17"/>
        <xdr:cNvGrpSpPr>
          <a:grpSpLocks/>
        </xdr:cNvGrpSpPr>
      </xdr:nvGrpSpPr>
      <xdr:grpSpPr>
        <a:xfrm>
          <a:off x="6715125" y="2933700"/>
          <a:ext cx="1190625" cy="838200"/>
          <a:chOff x="725" y="230"/>
          <a:chExt cx="125" cy="88"/>
        </a:xfrm>
        <a:solidFill>
          <a:srgbClr val="FFFFFF"/>
        </a:solidFill>
      </xdr:grpSpPr>
    </xdr:grpSp>
    <xdr:clientData fPrintsWithSheet="0"/>
  </xdr:twoCellAnchor>
  <xdr:twoCellAnchor editAs="oneCell">
    <xdr:from>
      <xdr:col>1</xdr:col>
      <xdr:colOff>19050</xdr:colOff>
      <xdr:row>1</xdr:row>
      <xdr:rowOff>152400</xdr:rowOff>
    </xdr:from>
    <xdr:to>
      <xdr:col>11</xdr:col>
      <xdr:colOff>114300</xdr:colOff>
      <xdr:row>1</xdr:row>
      <xdr:rowOff>457200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</xdr:row>
      <xdr:rowOff>152400</xdr:rowOff>
    </xdr:from>
    <xdr:to>
      <xdr:col>11</xdr:col>
      <xdr:colOff>114300</xdr:colOff>
      <xdr:row>1</xdr:row>
      <xdr:rowOff>457200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</xdr:row>
      <xdr:rowOff>152400</xdr:rowOff>
    </xdr:from>
    <xdr:to>
      <xdr:col>11</xdr:col>
      <xdr:colOff>114300</xdr:colOff>
      <xdr:row>1</xdr:row>
      <xdr:rowOff>457200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</xdr:row>
      <xdr:rowOff>152400</xdr:rowOff>
    </xdr:from>
    <xdr:to>
      <xdr:col>11</xdr:col>
      <xdr:colOff>114300</xdr:colOff>
      <xdr:row>1</xdr:row>
      <xdr:rowOff>457200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1</xdr:row>
      <xdr:rowOff>152400</xdr:rowOff>
    </xdr:from>
    <xdr:to>
      <xdr:col>11</xdr:col>
      <xdr:colOff>114300</xdr:colOff>
      <xdr:row>1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0002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BS247"/>
  <sheetViews>
    <sheetView showGridLines="0" tabSelected="1" zoomScale="120" zoomScaleNormal="120" workbookViewId="0" topLeftCell="A1">
      <pane ySplit="3" topLeftCell="BM4" activePane="bottomLeft" state="frozen"/>
      <selection pane="topLeft" activeCell="A1" sqref="A1"/>
      <selection pane="bottomLeft" activeCell="D6" sqref="D6:R6"/>
    </sheetView>
  </sheetViews>
  <sheetFormatPr defaultColWidth="9.140625" defaultRowHeight="12.75"/>
  <cols>
    <col min="1" max="3" width="2.7109375" style="0" customWidth="1"/>
    <col min="4" max="4" width="3.57421875" style="0" customWidth="1"/>
    <col min="5" max="37" width="2.7109375" style="0" customWidth="1"/>
    <col min="38" max="38" width="13.00390625" style="0" customWidth="1"/>
    <col min="39" max="39" width="9.57421875" style="0" bestFit="1" customWidth="1"/>
  </cols>
  <sheetData>
    <row r="1" ht="3.75" customHeight="1"/>
    <row r="2" spans="3:37" ht="53.25" customHeight="1">
      <c r="C2" s="249"/>
      <c r="L2" s="58"/>
      <c r="M2" s="58"/>
      <c r="N2" s="58"/>
      <c r="O2" s="58"/>
      <c r="P2" s="81">
        <v>1</v>
      </c>
      <c r="Q2" s="58"/>
      <c r="R2" s="58"/>
      <c r="S2" s="58"/>
      <c r="T2" s="58"/>
      <c r="U2" s="58"/>
      <c r="V2" s="58"/>
      <c r="W2" s="58"/>
      <c r="X2" s="59"/>
      <c r="Y2" s="58"/>
      <c r="Z2" s="58"/>
      <c r="AA2" s="58"/>
      <c r="AB2" s="58"/>
      <c r="AC2" s="58"/>
      <c r="AD2" s="58"/>
      <c r="AE2" s="59"/>
      <c r="AF2" s="58"/>
      <c r="AG2" s="58"/>
      <c r="AH2" s="58"/>
      <c r="AI2" s="58"/>
      <c r="AJ2" s="58"/>
      <c r="AK2" s="58"/>
    </row>
    <row r="3" ht="3.75" customHeight="1"/>
    <row r="4" spans="1:37" ht="21" customHeight="1">
      <c r="A4" s="754" t="s">
        <v>75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</row>
    <row r="5" spans="1:37" ht="15.75" customHeight="1">
      <c r="A5" s="89"/>
      <c r="B5" s="89"/>
      <c r="C5" s="89"/>
      <c r="D5" s="90" t="s">
        <v>0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</row>
    <row r="6" spans="1:37" ht="15.75" customHeight="1">
      <c r="A6" s="89"/>
      <c r="B6" s="89"/>
      <c r="C6" s="89"/>
      <c r="D6" s="638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40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1:37" ht="15.75" customHeight="1">
      <c r="A7" s="89"/>
      <c r="B7" s="89"/>
      <c r="C7" s="89"/>
      <c r="D7" s="90" t="s">
        <v>1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</row>
    <row r="8" spans="1:37" ht="15.75" customHeight="1">
      <c r="A8" s="89"/>
      <c r="B8" s="89"/>
      <c r="C8" s="89"/>
      <c r="D8" s="654" t="s">
        <v>400</v>
      </c>
      <c r="E8" s="655"/>
      <c r="F8" s="652"/>
      <c r="G8" s="652"/>
      <c r="H8" s="652"/>
      <c r="I8" s="652"/>
      <c r="J8" s="652"/>
      <c r="K8" s="652"/>
      <c r="L8" s="652"/>
      <c r="M8" s="652"/>
      <c r="N8" s="652"/>
      <c r="O8" s="653"/>
      <c r="P8" s="91"/>
      <c r="Q8" s="92"/>
      <c r="R8" s="90"/>
      <c r="S8" s="89"/>
      <c r="T8" s="89"/>
      <c r="U8" s="89"/>
      <c r="V8" s="641" t="s">
        <v>3</v>
      </c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3"/>
      <c r="AK8" s="89"/>
    </row>
    <row r="9" spans="1:37" ht="15.75" customHeight="1">
      <c r="A9" s="89"/>
      <c r="B9" s="89"/>
      <c r="C9" s="89"/>
      <c r="D9" s="90" t="s">
        <v>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89"/>
      <c r="T9" s="89"/>
      <c r="U9" s="89"/>
      <c r="V9" s="644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6"/>
      <c r="AK9" s="89"/>
    </row>
    <row r="10" spans="1:37" ht="15.75" customHeight="1">
      <c r="A10" s="89"/>
      <c r="B10" s="89"/>
      <c r="C10" s="89"/>
      <c r="D10" s="659"/>
      <c r="E10" s="657"/>
      <c r="F10" s="657"/>
      <c r="G10" s="657"/>
      <c r="H10" s="657"/>
      <c r="I10" s="657"/>
      <c r="J10" s="1" t="s">
        <v>5</v>
      </c>
      <c r="K10" s="656"/>
      <c r="L10" s="657"/>
      <c r="M10" s="657"/>
      <c r="N10" s="658"/>
      <c r="O10" s="90"/>
      <c r="P10" s="90"/>
      <c r="Q10" s="90"/>
      <c r="R10" s="90"/>
      <c r="S10" s="89"/>
      <c r="T10" s="89"/>
      <c r="U10" s="89"/>
      <c r="V10" s="644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646"/>
      <c r="AK10" s="89"/>
    </row>
    <row r="11" spans="1:37" ht="15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644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6"/>
      <c r="AK11" s="89"/>
    </row>
    <row r="12" spans="1:37" ht="0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644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6"/>
      <c r="AK12" s="89"/>
    </row>
    <row r="13" spans="1:37" ht="15.7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644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6"/>
      <c r="AK13" s="89"/>
    </row>
    <row r="14" spans="1:37" ht="10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644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6"/>
      <c r="AK14" s="89"/>
    </row>
    <row r="15" spans="1:37" ht="15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647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9"/>
      <c r="AK15" s="89"/>
    </row>
    <row r="16" spans="1:37" ht="10.5" customHeight="1">
      <c r="A16" s="89"/>
      <c r="B16" s="89"/>
      <c r="C16" s="89"/>
      <c r="D16" s="93" t="s">
        <v>10</v>
      </c>
      <c r="E16" s="89" t="s">
        <v>11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1:37" ht="9.75" customHeight="1">
      <c r="A17" s="89"/>
      <c r="B17" s="89"/>
      <c r="C17" s="89"/>
      <c r="D17" s="89"/>
      <c r="E17" s="89" t="s">
        <v>417</v>
      </c>
      <c r="F17" s="89"/>
      <c r="G17" s="89"/>
      <c r="H17" s="89"/>
      <c r="I17" s="89" t="s">
        <v>418</v>
      </c>
      <c r="J17" s="89"/>
      <c r="K17" s="89"/>
      <c r="L17" s="89"/>
      <c r="M17" s="89" t="s">
        <v>419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</row>
    <row r="18" spans="1:38" ht="19.5" customHeight="1">
      <c r="A18" s="89"/>
      <c r="B18" s="89"/>
      <c r="C18" s="89"/>
      <c r="D18" s="89"/>
      <c r="E18" s="625" t="str">
        <f>IF($AL18=1,"X","")</f>
        <v>X</v>
      </c>
      <c r="F18" s="626"/>
      <c r="G18" s="89"/>
      <c r="H18" s="89"/>
      <c r="I18" s="625">
        <f>IF($AL18=2,"X","")</f>
      </c>
      <c r="J18" s="626"/>
      <c r="K18" s="89"/>
      <c r="L18" s="89"/>
      <c r="M18" s="625">
        <f>IF($AL18=3,"X","")</f>
      </c>
      <c r="N18" s="626"/>
      <c r="O18" s="89"/>
      <c r="P18" s="89"/>
      <c r="Q18" s="89"/>
      <c r="R18" s="89"/>
      <c r="S18" s="89"/>
      <c r="T18" s="89"/>
      <c r="U18" s="650" t="s">
        <v>12</v>
      </c>
      <c r="V18" s="650"/>
      <c r="W18" s="650"/>
      <c r="X18" s="650"/>
      <c r="Y18" s="650"/>
      <c r="Z18" s="650"/>
      <c r="AA18" s="650"/>
      <c r="AB18" s="651"/>
      <c r="AC18" s="519"/>
      <c r="AD18" s="520"/>
      <c r="AE18" s="520"/>
      <c r="AF18" s="520"/>
      <c r="AG18" s="520"/>
      <c r="AH18" s="520"/>
      <c r="AI18" s="520"/>
      <c r="AJ18" s="521"/>
      <c r="AK18" s="89"/>
      <c r="AL18">
        <v>1</v>
      </c>
    </row>
    <row r="19" spans="1:37" ht="8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</row>
    <row r="20" spans="1:37" ht="13.5" customHeight="1">
      <c r="A20" s="89"/>
      <c r="B20" s="89"/>
      <c r="C20" s="89"/>
      <c r="D20" s="93" t="s">
        <v>13</v>
      </c>
      <c r="E20" s="89" t="s">
        <v>76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13.5" customHeight="1">
      <c r="A21" s="89"/>
      <c r="B21" s="89"/>
      <c r="C21" s="89"/>
      <c r="D21" s="93"/>
      <c r="E21" s="89" t="s">
        <v>77</v>
      </c>
      <c r="F21" s="89"/>
      <c r="G21" s="89"/>
      <c r="H21" s="89"/>
      <c r="I21" s="89" t="s">
        <v>79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 spans="1:37" ht="9" customHeight="1">
      <c r="A22" s="89"/>
      <c r="B22" s="89"/>
      <c r="C22" s="89"/>
      <c r="D22" s="89"/>
      <c r="E22" s="89" t="s">
        <v>78</v>
      </c>
      <c r="F22" s="89"/>
      <c r="G22" s="89"/>
      <c r="H22" s="89"/>
      <c r="I22" s="89" t="s">
        <v>78</v>
      </c>
      <c r="J22" s="89"/>
      <c r="K22" s="89"/>
      <c r="L22" s="89"/>
      <c r="M22" s="89" t="s">
        <v>14</v>
      </c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</row>
    <row r="23" spans="1:38" ht="19.5" customHeight="1">
      <c r="A23" s="89"/>
      <c r="B23" s="89"/>
      <c r="C23" s="89"/>
      <c r="D23" s="89"/>
      <c r="E23" s="625">
        <f>IF($AL23=1,"X","")</f>
      </c>
      <c r="F23" s="626"/>
      <c r="G23" s="89"/>
      <c r="H23" s="89"/>
      <c r="I23" s="625">
        <f>IF($AL23=2,"X","")</f>
      </c>
      <c r="J23" s="626"/>
      <c r="K23" s="89"/>
      <c r="L23" s="89"/>
      <c r="M23" s="625">
        <f>IF($AL23=3,"X","")</f>
      </c>
      <c r="N23" s="626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 t="s">
        <v>15</v>
      </c>
      <c r="AB23" s="89"/>
      <c r="AC23" s="519"/>
      <c r="AD23" s="636"/>
      <c r="AE23" s="636"/>
      <c r="AF23" s="636"/>
      <c r="AG23" s="636"/>
      <c r="AH23" s="636"/>
      <c r="AI23" s="636"/>
      <c r="AJ23" s="637"/>
      <c r="AK23" s="89"/>
      <c r="AL23">
        <v>4</v>
      </c>
    </row>
    <row r="24" spans="1:37" ht="15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4"/>
      <c r="AF24" s="94"/>
      <c r="AG24" s="89"/>
      <c r="AH24" s="89"/>
      <c r="AI24" s="94"/>
      <c r="AJ24" s="94"/>
      <c r="AK24" s="89"/>
    </row>
    <row r="25" spans="1:38" ht="19.5" customHeight="1">
      <c r="A25" s="89"/>
      <c r="B25" s="89"/>
      <c r="C25" s="89"/>
      <c r="D25" s="95" t="s">
        <v>18</v>
      </c>
      <c r="E25" s="630" t="s">
        <v>84</v>
      </c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97"/>
      <c r="Y25" s="89"/>
      <c r="Z25" s="89"/>
      <c r="AA25" s="89"/>
      <c r="AB25" s="89"/>
      <c r="AC25" s="89"/>
      <c r="AD25" s="98" t="s">
        <v>16</v>
      </c>
      <c r="AE25" s="625">
        <f>IF($AL25,"X","")</f>
      </c>
      <c r="AF25" s="626"/>
      <c r="AG25" s="101"/>
      <c r="AH25" s="102" t="s">
        <v>17</v>
      </c>
      <c r="AI25" s="625" t="str">
        <f>IF(NOT($AL25),"X","")</f>
        <v>X</v>
      </c>
      <c r="AJ25" s="626"/>
      <c r="AK25" s="89"/>
      <c r="AL25" t="b">
        <v>0</v>
      </c>
    </row>
    <row r="26" spans="1:37" ht="6.75" customHeight="1">
      <c r="A26" s="89"/>
      <c r="B26" s="89"/>
      <c r="C26" s="89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89"/>
      <c r="Y26" s="89"/>
      <c r="Z26" s="89"/>
      <c r="AA26" s="89"/>
      <c r="AB26" s="89"/>
      <c r="AC26" s="89"/>
      <c r="AD26" s="99"/>
      <c r="AE26" s="103"/>
      <c r="AF26" s="103"/>
      <c r="AG26" s="101"/>
      <c r="AH26" s="102"/>
      <c r="AI26" s="103"/>
      <c r="AJ26" s="103"/>
      <c r="AK26" s="89"/>
    </row>
    <row r="27" spans="1:38" ht="19.5" customHeight="1">
      <c r="A27" s="89"/>
      <c r="B27" s="89"/>
      <c r="C27" s="89"/>
      <c r="D27" s="100" t="s">
        <v>80</v>
      </c>
      <c r="E27" s="630" t="s">
        <v>83</v>
      </c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97"/>
      <c r="Y27" s="89"/>
      <c r="Z27" s="89"/>
      <c r="AA27" s="89"/>
      <c r="AB27" s="89"/>
      <c r="AC27" s="89"/>
      <c r="AD27" s="98" t="s">
        <v>16</v>
      </c>
      <c r="AE27" s="625">
        <f>IF($AL27,"X","")</f>
      </c>
      <c r="AF27" s="626"/>
      <c r="AG27" s="101"/>
      <c r="AH27" s="102" t="s">
        <v>17</v>
      </c>
      <c r="AI27" s="625" t="str">
        <f>IF(NOT($AL27),"X","")</f>
        <v>X</v>
      </c>
      <c r="AJ27" s="626"/>
      <c r="AK27" s="89"/>
      <c r="AL27" t="b">
        <v>0</v>
      </c>
    </row>
    <row r="28" spans="1:37" ht="6.75" customHeight="1">
      <c r="A28" s="89"/>
      <c r="B28" s="89"/>
      <c r="C28" s="89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89"/>
      <c r="Y28" s="89"/>
      <c r="Z28" s="89"/>
      <c r="AA28" s="89"/>
      <c r="AB28" s="89"/>
      <c r="AC28" s="89"/>
      <c r="AD28" s="98"/>
      <c r="AE28" s="103"/>
      <c r="AF28" s="103"/>
      <c r="AG28" s="101"/>
      <c r="AH28" s="102"/>
      <c r="AI28" s="103"/>
      <c r="AJ28" s="103"/>
      <c r="AK28" s="89"/>
    </row>
    <row r="29" spans="1:38" ht="19.5" customHeight="1">
      <c r="A29" s="89"/>
      <c r="B29" s="89"/>
      <c r="C29" s="89"/>
      <c r="D29" s="100" t="s">
        <v>81</v>
      </c>
      <c r="E29" s="630" t="s">
        <v>82</v>
      </c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97"/>
      <c r="Y29" s="89"/>
      <c r="Z29" s="89"/>
      <c r="AA29" s="89"/>
      <c r="AB29" s="89"/>
      <c r="AC29" s="89"/>
      <c r="AD29" s="98" t="s">
        <v>16</v>
      </c>
      <c r="AE29" s="625">
        <f>IF($AL29,"X","")</f>
      </c>
      <c r="AF29" s="626"/>
      <c r="AG29" s="101"/>
      <c r="AH29" s="102" t="s">
        <v>17</v>
      </c>
      <c r="AI29" s="625" t="str">
        <f>IF(NOT($AL29),"X","")</f>
        <v>X</v>
      </c>
      <c r="AJ29" s="626"/>
      <c r="AK29" s="89"/>
      <c r="AL29" t="b">
        <v>0</v>
      </c>
    </row>
    <row r="30" spans="1:37" ht="4.5" customHeight="1">
      <c r="A30" s="89"/>
      <c r="B30" s="89"/>
      <c r="C30" s="89"/>
      <c r="D30" s="95"/>
      <c r="E30" s="96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97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</row>
    <row r="31" spans="1:37" ht="6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755" t="s">
        <v>6</v>
      </c>
      <c r="L31" s="756"/>
      <c r="M31" s="756"/>
      <c r="N31" s="756"/>
      <c r="O31" s="756"/>
      <c r="P31" s="756"/>
      <c r="Q31" s="756"/>
      <c r="R31" s="756"/>
      <c r="S31" s="756"/>
      <c r="T31" s="756"/>
      <c r="U31" s="756"/>
      <c r="V31" s="756"/>
      <c r="W31" s="756"/>
      <c r="X31" s="756"/>
      <c r="Y31" s="756"/>
      <c r="Z31" s="756"/>
      <c r="AA31" s="756"/>
      <c r="AB31" s="756"/>
      <c r="AC31" s="89"/>
      <c r="AD31" s="89"/>
      <c r="AE31" s="104"/>
      <c r="AF31" s="104"/>
      <c r="AG31" s="105"/>
      <c r="AH31" s="105"/>
      <c r="AI31" s="105"/>
      <c r="AJ31" s="105"/>
      <c r="AK31" s="89"/>
    </row>
    <row r="32" spans="1:37" ht="6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756"/>
      <c r="L32" s="756"/>
      <c r="M32" s="756"/>
      <c r="N32" s="756"/>
      <c r="O32" s="756"/>
      <c r="P32" s="756"/>
      <c r="Q32" s="756"/>
      <c r="R32" s="756"/>
      <c r="S32" s="756"/>
      <c r="T32" s="756"/>
      <c r="U32" s="756"/>
      <c r="V32" s="756"/>
      <c r="W32" s="756"/>
      <c r="X32" s="756"/>
      <c r="Y32" s="756"/>
      <c r="Z32" s="756"/>
      <c r="AA32" s="756"/>
      <c r="AB32" s="756"/>
      <c r="AC32" s="89"/>
      <c r="AD32" s="89"/>
      <c r="AE32" s="104"/>
      <c r="AF32" s="104"/>
      <c r="AG32" s="106"/>
      <c r="AH32" s="107"/>
      <c r="AI32" s="107"/>
      <c r="AJ32" s="107"/>
      <c r="AK32" s="89"/>
    </row>
    <row r="33" spans="1:37" ht="4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756"/>
      <c r="L33" s="756"/>
      <c r="M33" s="756"/>
      <c r="N33" s="756"/>
      <c r="O33" s="756"/>
      <c r="P33" s="756"/>
      <c r="Q33" s="756"/>
      <c r="R33" s="756"/>
      <c r="S33" s="756"/>
      <c r="T33" s="756"/>
      <c r="U33" s="756"/>
      <c r="V33" s="756"/>
      <c r="W33" s="756"/>
      <c r="X33" s="756"/>
      <c r="Y33" s="756"/>
      <c r="Z33" s="756"/>
      <c r="AA33" s="756"/>
      <c r="AB33" s="756"/>
      <c r="AC33" s="89"/>
      <c r="AD33" s="89"/>
      <c r="AE33" s="104"/>
      <c r="AF33" s="104"/>
      <c r="AG33" s="107"/>
      <c r="AH33" s="107"/>
      <c r="AI33" s="107"/>
      <c r="AJ33" s="107"/>
      <c r="AK33" s="89"/>
    </row>
    <row r="34" spans="1:37" ht="6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756"/>
      <c r="L34" s="756"/>
      <c r="M34" s="756"/>
      <c r="N34" s="756"/>
      <c r="O34" s="756"/>
      <c r="P34" s="756"/>
      <c r="Q34" s="756"/>
      <c r="R34" s="756"/>
      <c r="S34" s="756"/>
      <c r="T34" s="756"/>
      <c r="U34" s="756"/>
      <c r="V34" s="756"/>
      <c r="W34" s="756"/>
      <c r="X34" s="756"/>
      <c r="Y34" s="756"/>
      <c r="Z34" s="756"/>
      <c r="AA34" s="756"/>
      <c r="AB34" s="756"/>
      <c r="AC34" s="89"/>
      <c r="AD34" s="89"/>
      <c r="AE34" s="104"/>
      <c r="AF34" s="104"/>
      <c r="AG34" s="107"/>
      <c r="AH34" s="107"/>
      <c r="AI34" s="107"/>
      <c r="AJ34" s="107"/>
      <c r="AK34" s="89"/>
    </row>
    <row r="35" spans="1:37" ht="6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756"/>
      <c r="L35" s="756"/>
      <c r="M35" s="756"/>
      <c r="N35" s="756"/>
      <c r="O35" s="756"/>
      <c r="P35" s="756"/>
      <c r="Q35" s="756"/>
      <c r="R35" s="756"/>
      <c r="S35" s="756"/>
      <c r="T35" s="756"/>
      <c r="U35" s="756"/>
      <c r="V35" s="756"/>
      <c r="W35" s="756"/>
      <c r="X35" s="756"/>
      <c r="Y35" s="756"/>
      <c r="Z35" s="756"/>
      <c r="AA35" s="756"/>
      <c r="AB35" s="756"/>
      <c r="AC35" s="89"/>
      <c r="AD35" s="89"/>
      <c r="AE35" s="104"/>
      <c r="AF35" s="104"/>
      <c r="AG35" s="107"/>
      <c r="AH35" s="107"/>
      <c r="AI35" s="107"/>
      <c r="AJ35" s="107"/>
      <c r="AK35" s="89"/>
    </row>
    <row r="36" spans="1:37" ht="2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757" t="s">
        <v>85</v>
      </c>
      <c r="L36" s="758"/>
      <c r="M36" s="758"/>
      <c r="N36" s="758"/>
      <c r="O36" s="758"/>
      <c r="P36" s="758"/>
      <c r="Q36" s="758"/>
      <c r="R36" s="758"/>
      <c r="S36" s="758"/>
      <c r="T36" s="758"/>
      <c r="U36" s="758"/>
      <c r="V36" s="758"/>
      <c r="W36" s="758"/>
      <c r="X36" s="758"/>
      <c r="Y36" s="758"/>
      <c r="Z36" s="758"/>
      <c r="AA36" s="758"/>
      <c r="AB36" s="758"/>
      <c r="AC36" s="89"/>
      <c r="AD36" s="89"/>
      <c r="AE36" s="104"/>
      <c r="AF36" s="104"/>
      <c r="AG36" s="107"/>
      <c r="AH36" s="107"/>
      <c r="AI36" s="107"/>
      <c r="AJ36" s="107"/>
      <c r="AK36" s="89"/>
    </row>
    <row r="37" spans="1:37" ht="12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758"/>
      <c r="L37" s="758"/>
      <c r="M37" s="758"/>
      <c r="N37" s="758"/>
      <c r="O37" s="758"/>
      <c r="P37" s="758"/>
      <c r="Q37" s="758"/>
      <c r="R37" s="758"/>
      <c r="S37" s="758"/>
      <c r="T37" s="758"/>
      <c r="U37" s="758"/>
      <c r="V37" s="758"/>
      <c r="W37" s="758"/>
      <c r="X37" s="758"/>
      <c r="Y37" s="758"/>
      <c r="Z37" s="758"/>
      <c r="AA37" s="758"/>
      <c r="AB37" s="758"/>
      <c r="AC37" s="89"/>
      <c r="AD37" s="89"/>
      <c r="AE37" s="89"/>
      <c r="AF37" s="89"/>
      <c r="AG37" s="89"/>
      <c r="AH37" s="89"/>
      <c r="AI37" s="89"/>
      <c r="AJ37" s="89"/>
      <c r="AK37" s="89"/>
    </row>
    <row r="38" spans="1:37" ht="6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  <c r="V38" s="758"/>
      <c r="W38" s="758"/>
      <c r="X38" s="758"/>
      <c r="Y38" s="758"/>
      <c r="Z38" s="758"/>
      <c r="AA38" s="758"/>
      <c r="AB38" s="758"/>
      <c r="AC38" s="89"/>
      <c r="AD38" s="89"/>
      <c r="AE38" s="89"/>
      <c r="AF38" s="89"/>
      <c r="AG38" s="89"/>
      <c r="AH38" s="89"/>
      <c r="AI38" s="89"/>
      <c r="AJ38" s="89"/>
      <c r="AK38" s="89"/>
    </row>
    <row r="39" spans="1:37" ht="8.25" customHeight="1">
      <c r="A39" s="89"/>
      <c r="B39" s="89"/>
      <c r="C39" s="89"/>
      <c r="D39" s="627" t="s">
        <v>86</v>
      </c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7"/>
      <c r="S39" s="627"/>
      <c r="T39" s="627"/>
      <c r="U39" s="627"/>
      <c r="V39" s="627"/>
      <c r="W39" s="627"/>
      <c r="X39" s="627"/>
      <c r="Y39" s="627"/>
      <c r="Z39" s="627"/>
      <c r="AA39" s="627"/>
      <c r="AB39" s="627"/>
      <c r="AC39" s="627"/>
      <c r="AD39" s="627"/>
      <c r="AE39" s="627"/>
      <c r="AF39" s="627"/>
      <c r="AG39" s="627"/>
      <c r="AH39" s="627"/>
      <c r="AI39" s="627"/>
      <c r="AJ39" s="627"/>
      <c r="AK39" s="89"/>
    </row>
    <row r="40" spans="1:37" ht="7.5" customHeight="1">
      <c r="A40" s="89"/>
      <c r="B40" s="89"/>
      <c r="C40" s="89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89"/>
    </row>
    <row r="41" spans="1:37" ht="3" customHeight="1">
      <c r="A41" s="89"/>
      <c r="B41" s="89"/>
      <c r="C41" s="89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89"/>
    </row>
    <row r="42" spans="1:37" ht="19.5" customHeight="1">
      <c r="A42" s="89"/>
      <c r="B42" s="89"/>
      <c r="C42" s="89"/>
      <c r="D42" s="108"/>
      <c r="E42" s="108" t="s">
        <v>8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109"/>
      <c r="R42" s="632">
        <v>2006</v>
      </c>
      <c r="S42" s="633"/>
      <c r="T42" s="634"/>
      <c r="U42" s="628" t="s">
        <v>87</v>
      </c>
      <c r="V42" s="627"/>
      <c r="W42" s="627"/>
      <c r="X42" s="627"/>
      <c r="Y42" s="627"/>
      <c r="Z42" s="627"/>
      <c r="AA42" s="629"/>
      <c r="AB42" s="303"/>
      <c r="AC42" s="297"/>
      <c r="AD42" s="635"/>
      <c r="AE42" s="628" t="s">
        <v>9</v>
      </c>
      <c r="AF42" s="629"/>
      <c r="AG42" s="303"/>
      <c r="AH42" s="297"/>
      <c r="AI42" s="635"/>
      <c r="AJ42" s="109"/>
      <c r="AK42" s="89"/>
    </row>
    <row r="43" spans="1:37" ht="15.75" customHeight="1">
      <c r="A43" s="89"/>
      <c r="B43" s="89"/>
      <c r="C43" s="89"/>
      <c r="D43" s="601" t="s">
        <v>7</v>
      </c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89"/>
    </row>
    <row r="44" spans="1:37" ht="24.75" customHeight="1">
      <c r="A44" s="89"/>
      <c r="B44" s="89"/>
      <c r="C44" s="89"/>
      <c r="D44" s="111" t="s">
        <v>19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89"/>
    </row>
    <row r="45" spans="1:37" ht="25.5" customHeight="1">
      <c r="A45" s="89"/>
      <c r="B45" s="89"/>
      <c r="C45" s="89"/>
      <c r="D45" s="7" t="s">
        <v>72</v>
      </c>
      <c r="E45" s="3"/>
      <c r="F45" s="3"/>
      <c r="G45" s="611"/>
      <c r="H45" s="611"/>
      <c r="I45" s="611"/>
      <c r="J45" s="611"/>
      <c r="K45" s="611"/>
      <c r="L45" s="611"/>
      <c r="M45" s="611"/>
      <c r="N45" s="611"/>
      <c r="O45" s="611"/>
      <c r="P45" s="382"/>
      <c r="Q45" s="2" t="s">
        <v>20</v>
      </c>
      <c r="R45" s="3"/>
      <c r="S45" s="3"/>
      <c r="T45" s="3"/>
      <c r="U45" s="4"/>
      <c r="V45" s="611"/>
      <c r="W45" s="611"/>
      <c r="X45" s="611"/>
      <c r="Y45" s="611"/>
      <c r="Z45" s="609"/>
      <c r="AA45" s="614"/>
      <c r="AB45" s="612" t="s">
        <v>71</v>
      </c>
      <c r="AC45" s="613"/>
      <c r="AD45" s="613"/>
      <c r="AE45" s="608"/>
      <c r="AF45" s="609"/>
      <c r="AG45" s="609"/>
      <c r="AH45" s="609"/>
      <c r="AI45" s="609"/>
      <c r="AJ45" s="610"/>
      <c r="AK45" s="89"/>
    </row>
    <row r="46" spans="1:37" ht="25.5" customHeight="1">
      <c r="A46" s="89"/>
      <c r="B46" s="89"/>
      <c r="C46" s="89"/>
      <c r="D46" s="8" t="s">
        <v>21</v>
      </c>
      <c r="E46" s="6"/>
      <c r="F46" s="6"/>
      <c r="G46" s="615"/>
      <c r="H46" s="615"/>
      <c r="I46" s="615"/>
      <c r="J46" s="615"/>
      <c r="K46" s="615"/>
      <c r="L46" s="615"/>
      <c r="M46" s="615"/>
      <c r="N46" s="615"/>
      <c r="O46" s="615"/>
      <c r="P46" s="616"/>
      <c r="Q46" s="5" t="s">
        <v>22</v>
      </c>
      <c r="R46" s="6"/>
      <c r="S46" s="6"/>
      <c r="T46" s="6"/>
      <c r="U46" s="6"/>
      <c r="V46" s="615"/>
      <c r="W46" s="615"/>
      <c r="X46" s="615"/>
      <c r="Y46" s="616"/>
      <c r="Z46" s="5" t="s">
        <v>23</v>
      </c>
      <c r="AA46" s="6"/>
      <c r="AB46" s="6"/>
      <c r="AC46" s="6"/>
      <c r="AD46" s="660"/>
      <c r="AE46" s="660"/>
      <c r="AF46" s="660"/>
      <c r="AG46" s="660"/>
      <c r="AH46" s="660"/>
      <c r="AI46" s="660"/>
      <c r="AJ46" s="661"/>
      <c r="AK46" s="89"/>
    </row>
    <row r="47" spans="1:37" ht="14.25" customHeight="1">
      <c r="A47" s="89"/>
      <c r="B47" s="89"/>
      <c r="C47" s="89"/>
      <c r="D47" s="112" t="s">
        <v>405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</row>
    <row r="48" spans="1:37" ht="12.75" customHeight="1">
      <c r="A48" s="89"/>
      <c r="B48" s="89"/>
      <c r="C48" s="89"/>
      <c r="D48" s="602" t="s">
        <v>24</v>
      </c>
      <c r="E48" s="603"/>
      <c r="F48" s="603"/>
      <c r="G48" s="620"/>
      <c r="H48" s="621"/>
      <c r="I48" s="621"/>
      <c r="J48" s="621"/>
      <c r="K48" s="621"/>
      <c r="L48" s="621"/>
      <c r="M48" s="621"/>
      <c r="N48" s="621"/>
      <c r="O48" s="622"/>
      <c r="P48" s="606" t="s">
        <v>88</v>
      </c>
      <c r="Q48" s="603"/>
      <c r="R48" s="603"/>
      <c r="S48" s="603"/>
      <c r="T48" s="603"/>
      <c r="U48" s="620"/>
      <c r="V48" s="674"/>
      <c r="W48" s="674"/>
      <c r="X48" s="674"/>
      <c r="Y48" s="674"/>
      <c r="Z48" s="674"/>
      <c r="AA48" s="674"/>
      <c r="AB48" s="674"/>
      <c r="AC48" s="675"/>
      <c r="AD48" s="606" t="s">
        <v>89</v>
      </c>
      <c r="AE48" s="603"/>
      <c r="AF48" s="603"/>
      <c r="AG48" s="603"/>
      <c r="AH48" s="603"/>
      <c r="AI48" s="603"/>
      <c r="AJ48" s="678"/>
      <c r="AK48" s="89"/>
    </row>
    <row r="49" spans="1:37" ht="12.75" customHeight="1">
      <c r="A49" s="89"/>
      <c r="B49" s="89"/>
      <c r="C49" s="89"/>
      <c r="D49" s="604"/>
      <c r="E49" s="605"/>
      <c r="F49" s="605"/>
      <c r="G49" s="623"/>
      <c r="H49" s="623"/>
      <c r="I49" s="623"/>
      <c r="J49" s="623"/>
      <c r="K49" s="623"/>
      <c r="L49" s="623"/>
      <c r="M49" s="623"/>
      <c r="N49" s="623"/>
      <c r="O49" s="624"/>
      <c r="P49" s="607"/>
      <c r="Q49" s="605"/>
      <c r="R49" s="605"/>
      <c r="S49" s="605"/>
      <c r="T49" s="605"/>
      <c r="U49" s="676"/>
      <c r="V49" s="676"/>
      <c r="W49" s="676"/>
      <c r="X49" s="676"/>
      <c r="Y49" s="676"/>
      <c r="Z49" s="676"/>
      <c r="AA49" s="676"/>
      <c r="AB49" s="676"/>
      <c r="AC49" s="677"/>
      <c r="AD49" s="617"/>
      <c r="AE49" s="618"/>
      <c r="AF49" s="618"/>
      <c r="AG49" s="618"/>
      <c r="AH49" s="618"/>
      <c r="AI49" s="618"/>
      <c r="AJ49" s="619"/>
      <c r="AK49" s="89"/>
    </row>
    <row r="50" spans="1:37" ht="12.75" customHeight="1">
      <c r="A50" s="89"/>
      <c r="B50" s="89"/>
      <c r="C50" s="89"/>
      <c r="D50" s="667" t="s">
        <v>25</v>
      </c>
      <c r="E50" s="668"/>
      <c r="F50" s="668"/>
      <c r="G50" s="671"/>
      <c r="H50" s="420"/>
      <c r="I50" s="421"/>
      <c r="J50" s="531" t="s">
        <v>91</v>
      </c>
      <c r="K50" s="532"/>
      <c r="L50" s="532"/>
      <c r="M50" s="532"/>
      <c r="N50" s="532"/>
      <c r="O50" s="532"/>
      <c r="P50" s="532"/>
      <c r="Q50" s="532"/>
      <c r="R50" s="533"/>
      <c r="S50" s="531" t="s">
        <v>90</v>
      </c>
      <c r="T50" s="532"/>
      <c r="U50" s="532"/>
      <c r="V50" s="532"/>
      <c r="W50" s="532"/>
      <c r="X50" s="532"/>
      <c r="Y50" s="532"/>
      <c r="Z50" s="532"/>
      <c r="AA50" s="532"/>
      <c r="AB50" s="532"/>
      <c r="AC50" s="533"/>
      <c r="AD50" s="384" t="s">
        <v>26</v>
      </c>
      <c r="AE50" s="524"/>
      <c r="AF50" s="524"/>
      <c r="AG50" s="527"/>
      <c r="AH50" s="527"/>
      <c r="AI50" s="527"/>
      <c r="AJ50" s="528"/>
      <c r="AK50" s="89"/>
    </row>
    <row r="51" spans="1:37" ht="12.75" customHeight="1">
      <c r="A51" s="89"/>
      <c r="B51" s="89"/>
      <c r="C51" s="89"/>
      <c r="D51" s="669"/>
      <c r="E51" s="670"/>
      <c r="F51" s="670"/>
      <c r="G51" s="422"/>
      <c r="H51" s="422"/>
      <c r="I51" s="423"/>
      <c r="J51" s="415"/>
      <c r="K51" s="672"/>
      <c r="L51" s="672"/>
      <c r="M51" s="672"/>
      <c r="N51" s="672"/>
      <c r="O51" s="672"/>
      <c r="P51" s="672"/>
      <c r="Q51" s="672"/>
      <c r="R51" s="673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534"/>
      <c r="AD51" s="525"/>
      <c r="AE51" s="526"/>
      <c r="AF51" s="526"/>
      <c r="AG51" s="529"/>
      <c r="AH51" s="529"/>
      <c r="AI51" s="529"/>
      <c r="AJ51" s="530"/>
      <c r="AK51" s="89"/>
    </row>
    <row r="52" spans="1:37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:37" ht="14.25" customHeight="1">
      <c r="A53" s="89"/>
      <c r="B53" s="89"/>
      <c r="C53" s="89"/>
      <c r="D53" s="112" t="s">
        <v>406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</row>
    <row r="54" spans="1:37" ht="9.75" customHeight="1">
      <c r="A54" s="89"/>
      <c r="B54" s="89"/>
      <c r="C54" s="89"/>
      <c r="D54" s="759" t="s">
        <v>73</v>
      </c>
      <c r="E54" s="546"/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546"/>
      <c r="AC54" s="546"/>
      <c r="AD54" s="546"/>
      <c r="AE54" s="546"/>
      <c r="AF54" s="546"/>
      <c r="AG54" s="546"/>
      <c r="AH54" s="546"/>
      <c r="AI54" s="89"/>
      <c r="AJ54" s="89"/>
      <c r="AK54" s="89"/>
    </row>
    <row r="55" spans="1:37" ht="9" customHeight="1">
      <c r="A55" s="89"/>
      <c r="B55" s="89"/>
      <c r="C55" s="89"/>
      <c r="D55" s="114" t="s">
        <v>74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5"/>
      <c r="AJ55" s="115"/>
      <c r="AK55" s="89"/>
    </row>
    <row r="56" spans="1:37" ht="12.75" customHeight="1">
      <c r="A56" s="89"/>
      <c r="B56" s="89"/>
      <c r="C56" s="89"/>
      <c r="D56" s="602" t="s">
        <v>27</v>
      </c>
      <c r="E56" s="603"/>
      <c r="F56" s="603"/>
      <c r="G56" s="620"/>
      <c r="H56" s="674"/>
      <c r="I56" s="674"/>
      <c r="J56" s="674"/>
      <c r="K56" s="674"/>
      <c r="L56" s="674"/>
      <c r="M56" s="675"/>
      <c r="N56" s="606" t="s">
        <v>92</v>
      </c>
      <c r="O56" s="681"/>
      <c r="P56" s="681"/>
      <c r="Q56" s="681"/>
      <c r="R56" s="681"/>
      <c r="S56" s="681"/>
      <c r="T56" s="681"/>
      <c r="U56" s="681"/>
      <c r="V56" s="681"/>
      <c r="W56" s="681"/>
      <c r="X56" s="682"/>
      <c r="Y56" s="606" t="s">
        <v>93</v>
      </c>
      <c r="Z56" s="603"/>
      <c r="AA56" s="603"/>
      <c r="AB56" s="603"/>
      <c r="AC56" s="603"/>
      <c r="AD56" s="603"/>
      <c r="AE56" s="760"/>
      <c r="AF56" s="606" t="s">
        <v>28</v>
      </c>
      <c r="AG56" s="603"/>
      <c r="AH56" s="662"/>
      <c r="AI56" s="663"/>
      <c r="AJ56" s="664"/>
      <c r="AK56" s="89"/>
    </row>
    <row r="57" spans="1:37" ht="12.75" customHeight="1">
      <c r="A57" s="89"/>
      <c r="B57" s="89"/>
      <c r="C57" s="89"/>
      <c r="D57" s="761"/>
      <c r="E57" s="526"/>
      <c r="F57" s="526"/>
      <c r="G57" s="684"/>
      <c r="H57" s="684"/>
      <c r="I57" s="684"/>
      <c r="J57" s="684"/>
      <c r="K57" s="684"/>
      <c r="L57" s="684"/>
      <c r="M57" s="685"/>
      <c r="N57" s="683"/>
      <c r="O57" s="684"/>
      <c r="P57" s="684"/>
      <c r="Q57" s="684"/>
      <c r="R57" s="684"/>
      <c r="S57" s="684"/>
      <c r="T57" s="684"/>
      <c r="U57" s="684"/>
      <c r="V57" s="684"/>
      <c r="W57" s="684"/>
      <c r="X57" s="685"/>
      <c r="Y57" s="415"/>
      <c r="Z57" s="672"/>
      <c r="AA57" s="672"/>
      <c r="AB57" s="672"/>
      <c r="AC57" s="672"/>
      <c r="AD57" s="672"/>
      <c r="AE57" s="673"/>
      <c r="AF57" s="525"/>
      <c r="AG57" s="526"/>
      <c r="AH57" s="665"/>
      <c r="AI57" s="665"/>
      <c r="AJ57" s="666"/>
      <c r="AK57" s="89"/>
    </row>
    <row r="58" spans="1:37" ht="6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</row>
    <row r="59" spans="1:37" ht="10.5" customHeight="1">
      <c r="A59" s="89"/>
      <c r="B59" s="89"/>
      <c r="C59" s="89"/>
      <c r="D59" s="112" t="s">
        <v>29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</row>
    <row r="60" spans="1:37" ht="9" customHeight="1">
      <c r="A60" s="89"/>
      <c r="B60" s="89"/>
      <c r="C60" s="89"/>
      <c r="D60" s="89" t="s">
        <v>94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37" ht="12.75" customHeight="1">
      <c r="A61" s="89"/>
      <c r="B61" s="89"/>
      <c r="C61" s="89"/>
      <c r="D61" s="602" t="s">
        <v>30</v>
      </c>
      <c r="E61" s="603"/>
      <c r="F61" s="603"/>
      <c r="G61" s="620"/>
      <c r="H61" s="621"/>
      <c r="I61" s="621"/>
      <c r="J61" s="621"/>
      <c r="K61" s="621"/>
      <c r="L61" s="621"/>
      <c r="M61" s="621"/>
      <c r="N61" s="621"/>
      <c r="O61" s="622"/>
      <c r="P61" s="606" t="s">
        <v>95</v>
      </c>
      <c r="Q61" s="603"/>
      <c r="R61" s="603"/>
      <c r="S61" s="603"/>
      <c r="T61" s="603"/>
      <c r="U61" s="620"/>
      <c r="V61" s="674"/>
      <c r="W61" s="674"/>
      <c r="X61" s="674"/>
      <c r="Y61" s="674"/>
      <c r="Z61" s="674"/>
      <c r="AA61" s="674"/>
      <c r="AB61" s="674"/>
      <c r="AC61" s="675"/>
      <c r="AD61" s="606" t="s">
        <v>98</v>
      </c>
      <c r="AE61" s="603"/>
      <c r="AF61" s="603"/>
      <c r="AG61" s="603"/>
      <c r="AH61" s="603"/>
      <c r="AI61" s="603"/>
      <c r="AJ61" s="678"/>
      <c r="AK61" s="89"/>
    </row>
    <row r="62" spans="1:37" ht="12.75" customHeight="1">
      <c r="A62" s="89"/>
      <c r="B62" s="89"/>
      <c r="C62" s="89"/>
      <c r="D62" s="604"/>
      <c r="E62" s="605"/>
      <c r="F62" s="605"/>
      <c r="G62" s="623"/>
      <c r="H62" s="623"/>
      <c r="I62" s="623"/>
      <c r="J62" s="623"/>
      <c r="K62" s="623"/>
      <c r="L62" s="623"/>
      <c r="M62" s="623"/>
      <c r="N62" s="623"/>
      <c r="O62" s="624"/>
      <c r="P62" s="607"/>
      <c r="Q62" s="605"/>
      <c r="R62" s="605"/>
      <c r="S62" s="605"/>
      <c r="T62" s="605"/>
      <c r="U62" s="676"/>
      <c r="V62" s="676"/>
      <c r="W62" s="676"/>
      <c r="X62" s="676"/>
      <c r="Y62" s="676"/>
      <c r="Z62" s="676"/>
      <c r="AA62" s="676"/>
      <c r="AB62" s="676"/>
      <c r="AC62" s="677"/>
      <c r="AD62" s="741"/>
      <c r="AE62" s="742"/>
      <c r="AF62" s="742"/>
      <c r="AG62" s="742"/>
      <c r="AH62" s="742"/>
      <c r="AI62" s="742"/>
      <c r="AJ62" s="743"/>
      <c r="AK62" s="89"/>
    </row>
    <row r="63" spans="1:37" ht="12.75" customHeight="1">
      <c r="A63" s="89"/>
      <c r="B63" s="89"/>
      <c r="C63" s="89"/>
      <c r="D63" s="667" t="s">
        <v>31</v>
      </c>
      <c r="E63" s="668"/>
      <c r="F63" s="668"/>
      <c r="G63" s="671"/>
      <c r="H63" s="420"/>
      <c r="I63" s="421"/>
      <c r="J63" s="531" t="s">
        <v>96</v>
      </c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3"/>
      <c r="W63" s="679" t="s">
        <v>97</v>
      </c>
      <c r="X63" s="680"/>
      <c r="Y63" s="680"/>
      <c r="Z63" s="680"/>
      <c r="AA63" s="689"/>
      <c r="AB63" s="690"/>
      <c r="AC63" s="690"/>
      <c r="AD63" s="690"/>
      <c r="AE63" s="690"/>
      <c r="AF63" s="690"/>
      <c r="AG63" s="690"/>
      <c r="AH63" s="690"/>
      <c r="AI63" s="690"/>
      <c r="AJ63" s="691"/>
      <c r="AK63" s="89"/>
    </row>
    <row r="64" spans="1:37" ht="12.75" customHeight="1">
      <c r="A64" s="89"/>
      <c r="B64" s="89"/>
      <c r="C64" s="89"/>
      <c r="D64" s="669"/>
      <c r="E64" s="670"/>
      <c r="F64" s="670"/>
      <c r="G64" s="422"/>
      <c r="H64" s="422"/>
      <c r="I64" s="423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534"/>
      <c r="W64" s="525"/>
      <c r="X64" s="526"/>
      <c r="Y64" s="526"/>
      <c r="Z64" s="526"/>
      <c r="AA64" s="672"/>
      <c r="AB64" s="672"/>
      <c r="AC64" s="672"/>
      <c r="AD64" s="672"/>
      <c r="AE64" s="672"/>
      <c r="AF64" s="672"/>
      <c r="AG64" s="672"/>
      <c r="AH64" s="672"/>
      <c r="AI64" s="672"/>
      <c r="AJ64" s="692"/>
      <c r="AK64" s="89"/>
    </row>
    <row r="65" spans="1:37" ht="3" customHeight="1">
      <c r="A65" s="89"/>
      <c r="B65" s="89"/>
      <c r="C65" s="89"/>
      <c r="D65" s="116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</row>
    <row r="66" spans="1:37" ht="16.5" customHeight="1">
      <c r="A66" s="89"/>
      <c r="B66" s="89"/>
      <c r="C66" s="89"/>
      <c r="D66" s="89" t="s">
        <v>32</v>
      </c>
      <c r="E66" s="89"/>
      <c r="F66" s="89"/>
      <c r="G66" s="89"/>
      <c r="H66" s="89"/>
      <c r="I66" s="89"/>
      <c r="J66" s="89"/>
      <c r="K66" s="89"/>
      <c r="L66" s="89"/>
      <c r="M66" s="89"/>
      <c r="N66" s="687"/>
      <c r="O66" s="688"/>
      <c r="P66" s="89"/>
      <c r="Q66" s="89"/>
      <c r="R66" s="89"/>
      <c r="S66" s="117"/>
      <c r="T66" s="89"/>
      <c r="U66" s="89" t="s">
        <v>101</v>
      </c>
      <c r="V66" s="89"/>
      <c r="W66" s="89"/>
      <c r="X66" s="89"/>
      <c r="Y66" s="89"/>
      <c r="Z66" s="89"/>
      <c r="AA66" s="89"/>
      <c r="AB66" s="89"/>
      <c r="AC66" s="522"/>
      <c r="AD66" s="523"/>
      <c r="AE66" s="523"/>
      <c r="AF66" s="523"/>
      <c r="AG66" s="523"/>
      <c r="AH66" s="523"/>
      <c r="AI66" s="523"/>
      <c r="AJ66" s="17" t="s">
        <v>100</v>
      </c>
      <c r="AK66" s="89"/>
    </row>
    <row r="67" spans="1:37" ht="8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117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</row>
    <row r="68" spans="1:38" ht="16.5" customHeight="1">
      <c r="A68" s="89"/>
      <c r="B68" s="89"/>
      <c r="C68" s="89"/>
      <c r="D68" s="99" t="s">
        <v>99</v>
      </c>
      <c r="E68" s="99"/>
      <c r="F68" s="99"/>
      <c r="G68" s="99"/>
      <c r="H68" s="99"/>
      <c r="I68" s="99"/>
      <c r="J68" s="99"/>
      <c r="K68" s="99"/>
      <c r="L68" s="99"/>
      <c r="M68" s="99" t="s">
        <v>16</v>
      </c>
      <c r="N68" s="693" t="str">
        <f>IF($AL68,"X","")</f>
        <v>X</v>
      </c>
      <c r="O68" s="694"/>
      <c r="P68" s="99"/>
      <c r="Q68" s="99" t="s">
        <v>17</v>
      </c>
      <c r="R68" s="693">
        <f>IF(NOT($AL68),"X","")</f>
      </c>
      <c r="S68" s="694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t="b">
        <v>1</v>
      </c>
    </row>
    <row r="69" spans="1:37" ht="6.7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</row>
    <row r="70" spans="1:37" ht="12.75">
      <c r="A70" s="89"/>
      <c r="B70" s="89"/>
      <c r="C70" s="89"/>
      <c r="D70" s="116" t="s">
        <v>482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117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</row>
    <row r="71" spans="1:37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117">
        <v>1</v>
      </c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</row>
    <row r="72" spans="1:37" ht="12.75" customHeight="1">
      <c r="A72" s="89"/>
      <c r="B72" s="598" t="s">
        <v>102</v>
      </c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89"/>
      <c r="AJ72" s="89"/>
      <c r="AK72" s="89"/>
    </row>
    <row r="73" spans="1:37" ht="15" customHeight="1">
      <c r="A73" s="89"/>
      <c r="B73" s="594" t="s">
        <v>407</v>
      </c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94"/>
      <c r="Z73" s="594"/>
      <c r="AA73" s="594"/>
      <c r="AB73" s="594"/>
      <c r="AC73" s="594"/>
      <c r="AD73" s="594"/>
      <c r="AE73" s="594"/>
      <c r="AF73" s="594"/>
      <c r="AG73" s="594"/>
      <c r="AH73" s="594"/>
      <c r="AI73" s="89"/>
      <c r="AJ73" s="89"/>
      <c r="AK73" s="89"/>
    </row>
    <row r="74" spans="1:37" ht="18.75" customHeight="1">
      <c r="A74" s="89"/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20"/>
      <c r="S74" s="479" t="s">
        <v>33</v>
      </c>
      <c r="T74" s="599"/>
      <c r="U74" s="599"/>
      <c r="V74" s="599"/>
      <c r="W74" s="599"/>
      <c r="X74" s="599"/>
      <c r="Y74" s="599"/>
      <c r="Z74" s="600"/>
      <c r="AA74" s="479" t="s">
        <v>34</v>
      </c>
      <c r="AB74" s="480"/>
      <c r="AC74" s="480"/>
      <c r="AD74" s="480"/>
      <c r="AE74" s="480"/>
      <c r="AF74" s="480"/>
      <c r="AG74" s="480"/>
      <c r="AH74" s="481"/>
      <c r="AI74" s="89"/>
      <c r="AJ74" s="89"/>
      <c r="AK74" s="89"/>
    </row>
    <row r="75" spans="1:37" ht="18.75" customHeight="1">
      <c r="A75" s="89"/>
      <c r="B75" s="121">
        <v>31</v>
      </c>
      <c r="C75" s="343" t="s">
        <v>35</v>
      </c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1"/>
      <c r="S75" s="522"/>
      <c r="T75" s="523"/>
      <c r="U75" s="523"/>
      <c r="V75" s="523"/>
      <c r="W75" s="523"/>
      <c r="X75" s="523"/>
      <c r="Y75" s="523"/>
      <c r="Z75" s="545"/>
      <c r="AA75" s="436"/>
      <c r="AB75" s="506"/>
      <c r="AC75" s="506"/>
      <c r="AD75" s="506"/>
      <c r="AE75" s="506"/>
      <c r="AF75" s="506"/>
      <c r="AG75" s="506"/>
      <c r="AH75" s="507"/>
      <c r="AI75" s="89"/>
      <c r="AJ75" s="89"/>
      <c r="AK75" s="89"/>
    </row>
    <row r="76" spans="1:37" ht="18.75" customHeight="1">
      <c r="A76" s="89"/>
      <c r="B76" s="122">
        <v>32</v>
      </c>
      <c r="C76" s="467" t="s">
        <v>36</v>
      </c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5"/>
      <c r="S76" s="476"/>
      <c r="T76" s="477"/>
      <c r="U76" s="477"/>
      <c r="V76" s="477"/>
      <c r="W76" s="477"/>
      <c r="X76" s="477"/>
      <c r="Y76" s="477"/>
      <c r="Z76" s="478"/>
      <c r="AA76" s="537"/>
      <c r="AB76" s="571"/>
      <c r="AC76" s="571"/>
      <c r="AD76" s="571"/>
      <c r="AE76" s="571"/>
      <c r="AF76" s="571"/>
      <c r="AG76" s="571"/>
      <c r="AH76" s="572"/>
      <c r="AI76" s="89"/>
      <c r="AJ76" s="89"/>
      <c r="AK76" s="89"/>
    </row>
    <row r="77" spans="1:37" ht="18.75" customHeight="1">
      <c r="A77" s="89"/>
      <c r="B77" s="122">
        <v>33</v>
      </c>
      <c r="C77" s="467" t="s">
        <v>103</v>
      </c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5"/>
      <c r="S77" s="476"/>
      <c r="T77" s="477"/>
      <c r="U77" s="477"/>
      <c r="V77" s="477"/>
      <c r="W77" s="477"/>
      <c r="X77" s="477"/>
      <c r="Y77" s="477"/>
      <c r="Z77" s="478"/>
      <c r="AA77" s="537"/>
      <c r="AB77" s="571"/>
      <c r="AC77" s="571"/>
      <c r="AD77" s="571"/>
      <c r="AE77" s="571"/>
      <c r="AF77" s="571"/>
      <c r="AG77" s="571"/>
      <c r="AH77" s="572"/>
      <c r="AI77" s="89"/>
      <c r="AJ77" s="89"/>
      <c r="AK77" s="89"/>
    </row>
    <row r="78" spans="1:37" ht="18.75" customHeight="1">
      <c r="A78" s="89"/>
      <c r="B78" s="122">
        <v>34</v>
      </c>
      <c r="C78" s="467" t="s">
        <v>104</v>
      </c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5"/>
      <c r="S78" s="476">
        <f>S75-S76-S77</f>
        <v>0</v>
      </c>
      <c r="T78" s="477"/>
      <c r="U78" s="477"/>
      <c r="V78" s="477"/>
      <c r="W78" s="477"/>
      <c r="X78" s="477"/>
      <c r="Y78" s="477"/>
      <c r="Z78" s="478"/>
      <c r="AA78" s="537"/>
      <c r="AB78" s="571"/>
      <c r="AC78" s="571"/>
      <c r="AD78" s="571"/>
      <c r="AE78" s="571"/>
      <c r="AF78" s="571"/>
      <c r="AG78" s="571"/>
      <c r="AH78" s="572"/>
      <c r="AI78" s="89"/>
      <c r="AJ78" s="89"/>
      <c r="AK78" s="89"/>
    </row>
    <row r="79" spans="1:37" ht="18.75" customHeight="1">
      <c r="A79" s="89"/>
      <c r="B79" s="123">
        <v>35</v>
      </c>
      <c r="C79" s="300" t="s">
        <v>105</v>
      </c>
      <c r="D79" s="581"/>
      <c r="E79" s="581"/>
      <c r="F79" s="581"/>
      <c r="G79" s="581"/>
      <c r="H79" s="581"/>
      <c r="I79" s="581"/>
      <c r="J79" s="581"/>
      <c r="K79" s="581"/>
      <c r="L79" s="581"/>
      <c r="M79" s="581"/>
      <c r="N79" s="581"/>
      <c r="O79" s="581"/>
      <c r="P79" s="581"/>
      <c r="Q79" s="581"/>
      <c r="R79" s="582"/>
      <c r="S79" s="591"/>
      <c r="T79" s="592"/>
      <c r="U79" s="592"/>
      <c r="V79" s="592"/>
      <c r="W79" s="592"/>
      <c r="X79" s="592"/>
      <c r="Y79" s="592"/>
      <c r="Z79" s="593"/>
      <c r="AA79" s="554"/>
      <c r="AB79" s="452"/>
      <c r="AC79" s="452"/>
      <c r="AD79" s="452"/>
      <c r="AE79" s="452"/>
      <c r="AF79" s="452"/>
      <c r="AG79" s="452"/>
      <c r="AH79" s="555"/>
      <c r="AI79" s="89"/>
      <c r="AJ79" s="89"/>
      <c r="AK79" s="89"/>
    </row>
    <row r="80" spans="1:37" ht="15" customHeight="1">
      <c r="A80" s="89"/>
      <c r="B80" s="594" t="s">
        <v>106</v>
      </c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594"/>
      <c r="U80" s="594"/>
      <c r="V80" s="594"/>
      <c r="W80" s="594"/>
      <c r="X80" s="594"/>
      <c r="Y80" s="594"/>
      <c r="Z80" s="594"/>
      <c r="AA80" s="594"/>
      <c r="AB80" s="594"/>
      <c r="AC80" s="594"/>
      <c r="AD80" s="594"/>
      <c r="AE80" s="594"/>
      <c r="AF80" s="594"/>
      <c r="AG80" s="594"/>
      <c r="AH80" s="594"/>
      <c r="AI80" s="89"/>
      <c r="AJ80" s="89"/>
      <c r="AK80" s="89"/>
    </row>
    <row r="81" spans="1:37" ht="18.75" customHeight="1">
      <c r="A81" s="89"/>
      <c r="B81" s="126">
        <v>36</v>
      </c>
      <c r="C81" s="595" t="s">
        <v>107</v>
      </c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597"/>
      <c r="S81" s="586">
        <f>S78</f>
        <v>0</v>
      </c>
      <c r="T81" s="587"/>
      <c r="U81" s="587"/>
      <c r="V81" s="587"/>
      <c r="W81" s="587"/>
      <c r="X81" s="587"/>
      <c r="Y81" s="587"/>
      <c r="Z81" s="588"/>
      <c r="AA81" s="479"/>
      <c r="AB81" s="480"/>
      <c r="AC81" s="480"/>
      <c r="AD81" s="480"/>
      <c r="AE81" s="480"/>
      <c r="AF81" s="480"/>
      <c r="AG81" s="480"/>
      <c r="AH81" s="481"/>
      <c r="AI81" s="89"/>
      <c r="AJ81" s="89"/>
      <c r="AK81" s="89"/>
    </row>
    <row r="82" spans="1:37" ht="18.75" customHeight="1">
      <c r="A82" s="89"/>
      <c r="B82" s="127">
        <v>37</v>
      </c>
      <c r="C82" s="467" t="s">
        <v>108</v>
      </c>
      <c r="D82" s="474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5"/>
      <c r="S82" s="476">
        <f>'Příloha 1'!W45</f>
        <v>0</v>
      </c>
      <c r="T82" s="477"/>
      <c r="U82" s="477"/>
      <c r="V82" s="477"/>
      <c r="W82" s="477"/>
      <c r="X82" s="477"/>
      <c r="Y82" s="477"/>
      <c r="Z82" s="478"/>
      <c r="AA82" s="537"/>
      <c r="AB82" s="571"/>
      <c r="AC82" s="571"/>
      <c r="AD82" s="571"/>
      <c r="AE82" s="571"/>
      <c r="AF82" s="571"/>
      <c r="AG82" s="571"/>
      <c r="AH82" s="572"/>
      <c r="AI82" s="89"/>
      <c r="AJ82" s="89"/>
      <c r="AK82" s="89"/>
    </row>
    <row r="83" spans="1:37" ht="18.75" customHeight="1">
      <c r="A83" s="89"/>
      <c r="B83" s="121">
        <v>38</v>
      </c>
      <c r="C83" s="467" t="s">
        <v>109</v>
      </c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5"/>
      <c r="S83" s="476"/>
      <c r="T83" s="477"/>
      <c r="U83" s="477"/>
      <c r="V83" s="477"/>
      <c r="W83" s="477"/>
      <c r="X83" s="477"/>
      <c r="Y83" s="477"/>
      <c r="Z83" s="478"/>
      <c r="AA83" s="537"/>
      <c r="AB83" s="571"/>
      <c r="AC83" s="571"/>
      <c r="AD83" s="571"/>
      <c r="AE83" s="571"/>
      <c r="AF83" s="571"/>
      <c r="AG83" s="571"/>
      <c r="AH83" s="572"/>
      <c r="AI83" s="89"/>
      <c r="AJ83" s="89"/>
      <c r="AK83" s="89"/>
    </row>
    <row r="84" spans="1:37" ht="18.75" customHeight="1">
      <c r="A84" s="89"/>
      <c r="B84" s="127">
        <v>39</v>
      </c>
      <c r="C84" s="467" t="s">
        <v>448</v>
      </c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5"/>
      <c r="S84" s="476">
        <f>'Příloha 2'!U32</f>
        <v>0</v>
      </c>
      <c r="T84" s="477"/>
      <c r="U84" s="477"/>
      <c r="V84" s="477"/>
      <c r="W84" s="477"/>
      <c r="X84" s="477"/>
      <c r="Y84" s="477"/>
      <c r="Z84" s="478"/>
      <c r="AA84" s="537"/>
      <c r="AB84" s="571"/>
      <c r="AC84" s="571"/>
      <c r="AD84" s="571"/>
      <c r="AE84" s="571"/>
      <c r="AF84" s="571"/>
      <c r="AG84" s="571"/>
      <c r="AH84" s="572"/>
      <c r="AI84" s="89"/>
      <c r="AJ84" s="89"/>
      <c r="AK84" s="89"/>
    </row>
    <row r="85" spans="1:37" ht="18.75" customHeight="1">
      <c r="A85" s="89"/>
      <c r="B85" s="127">
        <v>40</v>
      </c>
      <c r="C85" s="343" t="s">
        <v>449</v>
      </c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1"/>
      <c r="S85" s="522">
        <f>'Příloha 2'!U54</f>
        <v>0</v>
      </c>
      <c r="T85" s="523"/>
      <c r="U85" s="523"/>
      <c r="V85" s="523"/>
      <c r="W85" s="523"/>
      <c r="X85" s="523"/>
      <c r="Y85" s="523"/>
      <c r="Z85" s="545"/>
      <c r="AA85" s="436"/>
      <c r="AB85" s="506"/>
      <c r="AC85" s="506"/>
      <c r="AD85" s="506"/>
      <c r="AE85" s="506"/>
      <c r="AF85" s="506"/>
      <c r="AG85" s="506"/>
      <c r="AH85" s="507"/>
      <c r="AI85" s="89"/>
      <c r="AJ85" s="89"/>
      <c r="AK85" s="89"/>
    </row>
    <row r="86" spans="1:37" ht="18.75" customHeight="1">
      <c r="A86" s="89"/>
      <c r="B86" s="127">
        <v>41</v>
      </c>
      <c r="C86" s="343" t="s">
        <v>450</v>
      </c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1"/>
      <c r="S86" s="522">
        <f>SUM(S82:Z85)</f>
        <v>0</v>
      </c>
      <c r="T86" s="523"/>
      <c r="U86" s="523"/>
      <c r="V86" s="523"/>
      <c r="W86" s="523"/>
      <c r="X86" s="523"/>
      <c r="Y86" s="523"/>
      <c r="Z86" s="545"/>
      <c r="AA86" s="436"/>
      <c r="AB86" s="506"/>
      <c r="AC86" s="506"/>
      <c r="AD86" s="506"/>
      <c r="AE86" s="506"/>
      <c r="AF86" s="506"/>
      <c r="AG86" s="506"/>
      <c r="AH86" s="507"/>
      <c r="AI86" s="89"/>
      <c r="AJ86" s="89"/>
      <c r="AK86" s="89"/>
    </row>
    <row r="87" spans="1:37" ht="18.75" customHeight="1">
      <c r="A87" s="89"/>
      <c r="B87" s="121">
        <v>42</v>
      </c>
      <c r="C87" s="343" t="s">
        <v>110</v>
      </c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1"/>
      <c r="S87" s="522">
        <f>S81+MAX(S86,0)</f>
        <v>0</v>
      </c>
      <c r="T87" s="523"/>
      <c r="U87" s="523"/>
      <c r="V87" s="523"/>
      <c r="W87" s="523"/>
      <c r="X87" s="523"/>
      <c r="Y87" s="523"/>
      <c r="Z87" s="545"/>
      <c r="AA87" s="436"/>
      <c r="AB87" s="506"/>
      <c r="AC87" s="506"/>
      <c r="AD87" s="506"/>
      <c r="AE87" s="506"/>
      <c r="AF87" s="506"/>
      <c r="AG87" s="506"/>
      <c r="AH87" s="507"/>
      <c r="AI87" s="89"/>
      <c r="AJ87" s="89"/>
      <c r="AK87" s="89"/>
    </row>
    <row r="88" spans="1:37" ht="18.75" customHeight="1">
      <c r="A88" s="99"/>
      <c r="B88" s="508">
        <v>43</v>
      </c>
      <c r="C88" s="338" t="s">
        <v>111</v>
      </c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9"/>
      <c r="S88" s="516" t="s">
        <v>41</v>
      </c>
      <c r="T88" s="517"/>
      <c r="U88" s="516"/>
      <c r="V88" s="686"/>
      <c r="W88" s="686"/>
      <c r="X88" s="686"/>
      <c r="Y88" s="686"/>
      <c r="Z88" s="517"/>
      <c r="AA88" s="516" t="s">
        <v>41</v>
      </c>
      <c r="AB88" s="517"/>
      <c r="AC88" s="516"/>
      <c r="AD88" s="313"/>
      <c r="AE88" s="313"/>
      <c r="AF88" s="313"/>
      <c r="AG88" s="313"/>
      <c r="AH88" s="314"/>
      <c r="AI88" s="99"/>
      <c r="AJ88" s="99"/>
      <c r="AK88" s="99"/>
    </row>
    <row r="89" spans="1:39" ht="18.75" customHeight="1">
      <c r="A89" s="99"/>
      <c r="B89" s="509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9"/>
      <c r="S89" s="512">
        <v>12</v>
      </c>
      <c r="T89" s="514"/>
      <c r="U89" s="512">
        <f>FLOOR(17882*1.0532*S89,100)/2</f>
        <v>112950</v>
      </c>
      <c r="V89" s="513"/>
      <c r="W89" s="513"/>
      <c r="X89" s="513"/>
      <c r="Y89" s="513"/>
      <c r="Z89" s="514"/>
      <c r="AA89" s="436"/>
      <c r="AB89" s="515"/>
      <c r="AC89" s="436"/>
      <c r="AD89" s="506"/>
      <c r="AE89" s="506"/>
      <c r="AF89" s="506"/>
      <c r="AG89" s="506"/>
      <c r="AH89" s="507"/>
      <c r="AI89" s="99"/>
      <c r="AJ89" s="99"/>
      <c r="AK89" s="99"/>
      <c r="AL89" s="68" t="s">
        <v>401</v>
      </c>
      <c r="AM89" s="68" t="s">
        <v>402</v>
      </c>
    </row>
    <row r="90" spans="1:39" ht="18.75" customHeight="1">
      <c r="A90" s="89"/>
      <c r="B90" s="127">
        <v>44</v>
      </c>
      <c r="C90" s="343" t="s">
        <v>112</v>
      </c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1"/>
      <c r="S90" s="512"/>
      <c r="T90" s="513"/>
      <c r="U90" s="513"/>
      <c r="V90" s="513"/>
      <c r="W90" s="513"/>
      <c r="X90" s="513"/>
      <c r="Y90" s="513"/>
      <c r="Z90" s="514"/>
      <c r="AA90" s="436"/>
      <c r="AB90" s="506"/>
      <c r="AC90" s="506"/>
      <c r="AD90" s="506"/>
      <c r="AE90" s="506"/>
      <c r="AF90" s="506"/>
      <c r="AG90" s="506"/>
      <c r="AH90" s="507"/>
      <c r="AI90" s="89"/>
      <c r="AJ90" s="89"/>
      <c r="AK90" s="89"/>
      <c r="AL90" s="66">
        <v>0</v>
      </c>
      <c r="AM90" s="67">
        <f>MAX(S86,0)</f>
        <v>0</v>
      </c>
    </row>
    <row r="91" spans="1:37" ht="18.75" customHeight="1">
      <c r="A91" s="89"/>
      <c r="B91" s="123">
        <v>45</v>
      </c>
      <c r="C91" s="300" t="s">
        <v>113</v>
      </c>
      <c r="D91" s="581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2"/>
      <c r="S91" s="583">
        <f>MAX(S87-S90,U89)</f>
        <v>112950</v>
      </c>
      <c r="T91" s="584"/>
      <c r="U91" s="584"/>
      <c r="V91" s="584"/>
      <c r="W91" s="584"/>
      <c r="X91" s="584"/>
      <c r="Y91" s="584"/>
      <c r="Z91" s="585"/>
      <c r="AA91" s="554"/>
      <c r="AB91" s="452"/>
      <c r="AC91" s="452"/>
      <c r="AD91" s="452"/>
      <c r="AE91" s="452"/>
      <c r="AF91" s="452"/>
      <c r="AG91" s="452"/>
      <c r="AH91" s="555"/>
      <c r="AI91" s="89"/>
      <c r="AJ91" s="89"/>
      <c r="AK91" s="89"/>
    </row>
    <row r="92" spans="1:37" ht="15" customHeight="1">
      <c r="A92" s="89"/>
      <c r="B92" s="598" t="s">
        <v>114</v>
      </c>
      <c r="C92" s="598"/>
      <c r="D92" s="598"/>
      <c r="E92" s="598"/>
      <c r="F92" s="598"/>
      <c r="G92" s="598"/>
      <c r="H92" s="598"/>
      <c r="I92" s="598"/>
      <c r="J92" s="598"/>
      <c r="K92" s="598"/>
      <c r="L92" s="598"/>
      <c r="M92" s="598"/>
      <c r="N92" s="598"/>
      <c r="O92" s="598"/>
      <c r="P92" s="598"/>
      <c r="Q92" s="598"/>
      <c r="R92" s="598"/>
      <c r="S92" s="598"/>
      <c r="T92" s="598"/>
      <c r="U92" s="598"/>
      <c r="V92" s="598"/>
      <c r="W92" s="598"/>
      <c r="X92" s="598"/>
      <c r="Y92" s="598"/>
      <c r="Z92" s="598"/>
      <c r="AA92" s="598"/>
      <c r="AB92" s="598"/>
      <c r="AC92" s="598"/>
      <c r="AD92" s="598"/>
      <c r="AE92" s="598"/>
      <c r="AF92" s="598"/>
      <c r="AG92" s="598"/>
      <c r="AH92" s="598"/>
      <c r="AI92" s="89"/>
      <c r="AJ92" s="89"/>
      <c r="AK92" s="89"/>
    </row>
    <row r="93" spans="1:71" ht="18.75" customHeight="1">
      <c r="A93" s="99"/>
      <c r="B93" s="589" t="s">
        <v>408</v>
      </c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590"/>
      <c r="S93" s="348" t="s">
        <v>41</v>
      </c>
      <c r="T93" s="349"/>
      <c r="U93" s="348"/>
      <c r="V93" s="352"/>
      <c r="W93" s="352"/>
      <c r="X93" s="352"/>
      <c r="Y93" s="352"/>
      <c r="Z93" s="349"/>
      <c r="AA93" s="348" t="s">
        <v>41</v>
      </c>
      <c r="AB93" s="349"/>
      <c r="AC93" s="348"/>
      <c r="AD93" s="309"/>
      <c r="AE93" s="309"/>
      <c r="AF93" s="309"/>
      <c r="AG93" s="309"/>
      <c r="AH93" s="304"/>
      <c r="AI93" s="99"/>
      <c r="AJ93" s="99"/>
      <c r="AK93" s="99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</row>
    <row r="94" spans="1:71" ht="18.75" customHeight="1">
      <c r="A94" s="99"/>
      <c r="B94" s="121">
        <v>46</v>
      </c>
      <c r="C94" s="338" t="s">
        <v>409</v>
      </c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6"/>
      <c r="S94" s="488"/>
      <c r="T94" s="489"/>
      <c r="U94" s="522"/>
      <c r="V94" s="523"/>
      <c r="W94" s="523"/>
      <c r="X94" s="523"/>
      <c r="Y94" s="523"/>
      <c r="Z94" s="545"/>
      <c r="AA94" s="436"/>
      <c r="AB94" s="515"/>
      <c r="AC94" s="436"/>
      <c r="AD94" s="506"/>
      <c r="AE94" s="506"/>
      <c r="AF94" s="506"/>
      <c r="AG94" s="506"/>
      <c r="AH94" s="507"/>
      <c r="AI94" s="99"/>
      <c r="AJ94" s="99"/>
      <c r="AK94" s="99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</row>
    <row r="95" spans="1:71" ht="18.75" customHeight="1">
      <c r="A95" s="99"/>
      <c r="B95" s="121">
        <v>47</v>
      </c>
      <c r="C95" s="338" t="s">
        <v>410</v>
      </c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6"/>
      <c r="S95" s="512"/>
      <c r="T95" s="514"/>
      <c r="U95" s="542"/>
      <c r="V95" s="543"/>
      <c r="W95" s="543"/>
      <c r="X95" s="543"/>
      <c r="Y95" s="543"/>
      <c r="Z95" s="544"/>
      <c r="AA95" s="436"/>
      <c r="AB95" s="515"/>
      <c r="AC95" s="436"/>
      <c r="AD95" s="506"/>
      <c r="AE95" s="506"/>
      <c r="AF95" s="506"/>
      <c r="AG95" s="506"/>
      <c r="AH95" s="507"/>
      <c r="AI95" s="99"/>
      <c r="AJ95" s="99"/>
      <c r="AK95" s="99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0"/>
      <c r="BJ95" s="70"/>
      <c r="BK95" s="70"/>
      <c r="BL95" s="70"/>
      <c r="BM95" s="70"/>
      <c r="BN95" s="70"/>
      <c r="BO95" s="70"/>
      <c r="BP95" s="70"/>
      <c r="BQ95" s="70"/>
      <c r="BR95" s="74"/>
      <c r="BS95" s="74"/>
    </row>
    <row r="96" spans="1:71" ht="18.75" customHeight="1">
      <c r="A96" s="99"/>
      <c r="B96" s="122">
        <v>48</v>
      </c>
      <c r="C96" s="338" t="s">
        <v>411</v>
      </c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6"/>
      <c r="S96" s="488"/>
      <c r="T96" s="489"/>
      <c r="U96" s="362"/>
      <c r="V96" s="355"/>
      <c r="W96" s="355"/>
      <c r="X96" s="355"/>
      <c r="Y96" s="355"/>
      <c r="Z96" s="518"/>
      <c r="AA96" s="537"/>
      <c r="AB96" s="538"/>
      <c r="AC96" s="537"/>
      <c r="AD96" s="571"/>
      <c r="AE96" s="571"/>
      <c r="AF96" s="571"/>
      <c r="AG96" s="571"/>
      <c r="AH96" s="572"/>
      <c r="AI96" s="99"/>
      <c r="AJ96" s="99"/>
      <c r="AK96" s="99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0"/>
      <c r="BJ96" s="70"/>
      <c r="BK96" s="70"/>
      <c r="BL96" s="70"/>
      <c r="BM96" s="70"/>
      <c r="BN96" s="70"/>
      <c r="BO96" s="70"/>
      <c r="BP96" s="70"/>
      <c r="BQ96" s="70"/>
      <c r="BR96" s="74"/>
      <c r="BS96" s="74"/>
    </row>
    <row r="97" spans="1:71" ht="18.75" customHeight="1">
      <c r="A97" s="99"/>
      <c r="B97" s="122">
        <v>49</v>
      </c>
      <c r="C97" s="338" t="s">
        <v>412</v>
      </c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6"/>
      <c r="S97" s="488"/>
      <c r="T97" s="489"/>
      <c r="U97" s="542"/>
      <c r="V97" s="543"/>
      <c r="W97" s="543"/>
      <c r="X97" s="543"/>
      <c r="Y97" s="543"/>
      <c r="Z97" s="544"/>
      <c r="AA97" s="436"/>
      <c r="AB97" s="515"/>
      <c r="AC97" s="436"/>
      <c r="AD97" s="506"/>
      <c r="AE97" s="506"/>
      <c r="AF97" s="506"/>
      <c r="AG97" s="506"/>
      <c r="AH97" s="507"/>
      <c r="AI97" s="99"/>
      <c r="AJ97" s="99"/>
      <c r="AK97" s="99"/>
      <c r="AM97" s="75"/>
      <c r="AN97" s="75"/>
      <c r="AO97" s="75"/>
      <c r="AP97" s="75"/>
      <c r="AQ97" s="75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1"/>
      <c r="BJ97" s="71"/>
      <c r="BK97" s="71"/>
      <c r="BL97" s="49"/>
      <c r="BM97" s="49"/>
      <c r="BN97" s="49"/>
      <c r="BO97" s="49"/>
      <c r="BP97" s="49"/>
      <c r="BQ97" s="49"/>
      <c r="BR97" s="49"/>
      <c r="BS97" s="49"/>
    </row>
    <row r="98" spans="1:37" ht="18.75" customHeight="1">
      <c r="A98" s="99"/>
      <c r="B98" s="122">
        <v>50</v>
      </c>
      <c r="C98" s="338" t="s">
        <v>413</v>
      </c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6"/>
      <c r="S98" s="488"/>
      <c r="T98" s="489"/>
      <c r="U98" s="490"/>
      <c r="V98" s="491"/>
      <c r="W98" s="491"/>
      <c r="X98" s="491"/>
      <c r="Y98" s="491"/>
      <c r="Z98" s="492"/>
      <c r="AA98" s="436"/>
      <c r="AB98" s="515"/>
      <c r="AC98" s="436"/>
      <c r="AD98" s="506"/>
      <c r="AE98" s="506"/>
      <c r="AF98" s="506"/>
      <c r="AG98" s="506"/>
      <c r="AH98" s="507"/>
      <c r="AI98" s="99"/>
      <c r="AJ98" s="99"/>
      <c r="AK98" s="99"/>
    </row>
    <row r="99" spans="1:37" ht="18.75" customHeight="1">
      <c r="A99" s="99"/>
      <c r="B99" s="122">
        <v>51</v>
      </c>
      <c r="C99" s="338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6"/>
      <c r="S99" s="488"/>
      <c r="T99" s="489"/>
      <c r="U99" s="539"/>
      <c r="V99" s="540"/>
      <c r="W99" s="540"/>
      <c r="X99" s="540"/>
      <c r="Y99" s="540"/>
      <c r="Z99" s="541"/>
      <c r="AA99" s="436"/>
      <c r="AB99" s="515"/>
      <c r="AC99" s="436"/>
      <c r="AD99" s="506"/>
      <c r="AE99" s="506"/>
      <c r="AF99" s="506"/>
      <c r="AG99" s="506"/>
      <c r="AH99" s="507"/>
      <c r="AI99" s="99"/>
      <c r="AJ99" s="99"/>
      <c r="AK99" s="99"/>
    </row>
    <row r="100" spans="1:37" ht="18.75" customHeight="1">
      <c r="A100" s="99"/>
      <c r="B100" s="121">
        <v>52</v>
      </c>
      <c r="C100" s="338" t="s">
        <v>116</v>
      </c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6"/>
      <c r="S100" s="488"/>
      <c r="T100" s="489"/>
      <c r="U100" s="542"/>
      <c r="V100" s="543"/>
      <c r="W100" s="543"/>
      <c r="X100" s="543"/>
      <c r="Y100" s="543"/>
      <c r="Z100" s="544"/>
      <c r="AA100" s="436"/>
      <c r="AB100" s="515"/>
      <c r="AC100" s="436"/>
      <c r="AD100" s="506"/>
      <c r="AE100" s="506"/>
      <c r="AF100" s="506"/>
      <c r="AG100" s="506"/>
      <c r="AH100" s="507"/>
      <c r="AI100" s="99"/>
      <c r="AJ100" s="99"/>
      <c r="AK100" s="99"/>
    </row>
    <row r="101" spans="1:37" ht="18.75" customHeight="1">
      <c r="A101" s="99"/>
      <c r="B101" s="123">
        <v>53</v>
      </c>
      <c r="C101" s="462" t="s">
        <v>117</v>
      </c>
      <c r="D101" s="462"/>
      <c r="E101" s="462"/>
      <c r="F101" s="462"/>
      <c r="G101" s="463"/>
      <c r="H101" s="551"/>
      <c r="I101" s="552"/>
      <c r="J101" s="552"/>
      <c r="K101" s="552"/>
      <c r="L101" s="552"/>
      <c r="M101" s="552"/>
      <c r="N101" s="552"/>
      <c r="O101" s="552"/>
      <c r="P101" s="552"/>
      <c r="Q101" s="552"/>
      <c r="R101" s="553"/>
      <c r="S101" s="493"/>
      <c r="T101" s="494"/>
      <c r="U101" s="495"/>
      <c r="V101" s="445"/>
      <c r="W101" s="445"/>
      <c r="X101" s="445"/>
      <c r="Y101" s="445"/>
      <c r="Z101" s="496"/>
      <c r="AA101" s="554"/>
      <c r="AB101" s="570"/>
      <c r="AC101" s="554"/>
      <c r="AD101" s="452"/>
      <c r="AE101" s="452"/>
      <c r="AF101" s="452"/>
      <c r="AG101" s="452"/>
      <c r="AH101" s="555"/>
      <c r="AI101" s="99"/>
      <c r="AJ101" s="99"/>
      <c r="AK101" s="99"/>
    </row>
    <row r="102" spans="1:37" ht="3" customHeight="1">
      <c r="A102" s="99"/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30"/>
      <c r="T102" s="130"/>
      <c r="U102" s="131"/>
      <c r="V102" s="131"/>
      <c r="W102" s="131"/>
      <c r="X102" s="131"/>
      <c r="Y102" s="131"/>
      <c r="Z102" s="131"/>
      <c r="AA102" s="128"/>
      <c r="AB102" s="128"/>
      <c r="AC102" s="128"/>
      <c r="AD102" s="107"/>
      <c r="AE102" s="107"/>
      <c r="AF102" s="107"/>
      <c r="AG102" s="107"/>
      <c r="AH102" s="107"/>
      <c r="AI102" s="99"/>
      <c r="AJ102" s="99"/>
      <c r="AK102" s="99"/>
    </row>
    <row r="103" spans="1:37" ht="9.75" customHeight="1">
      <c r="A103" s="99"/>
      <c r="B103" s="132">
        <v>54</v>
      </c>
      <c r="C103" s="714" t="s">
        <v>118</v>
      </c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4"/>
      <c r="S103" s="482">
        <f>SUM(U94:Z101)</f>
        <v>0</v>
      </c>
      <c r="T103" s="483"/>
      <c r="U103" s="483"/>
      <c r="V103" s="483"/>
      <c r="W103" s="483"/>
      <c r="X103" s="483"/>
      <c r="Y103" s="483"/>
      <c r="Z103" s="484"/>
      <c r="AA103" s="370"/>
      <c r="AB103" s="371"/>
      <c r="AC103" s="739"/>
      <c r="AD103" s="739"/>
      <c r="AE103" s="739"/>
      <c r="AF103" s="739"/>
      <c r="AG103" s="739"/>
      <c r="AH103" s="740"/>
      <c r="AI103" s="99"/>
      <c r="AJ103" s="99"/>
      <c r="AK103" s="99"/>
    </row>
    <row r="104" spans="1:37" ht="9.75" customHeight="1">
      <c r="A104" s="99"/>
      <c r="B104" s="133"/>
      <c r="C104" s="737" t="s">
        <v>414</v>
      </c>
      <c r="D104" s="631"/>
      <c r="E104" s="631"/>
      <c r="F104" s="631"/>
      <c r="G104" s="631"/>
      <c r="H104" s="631"/>
      <c r="I104" s="631"/>
      <c r="J104" s="631"/>
      <c r="K104" s="631"/>
      <c r="L104" s="631"/>
      <c r="M104" s="631"/>
      <c r="N104" s="631"/>
      <c r="O104" s="631"/>
      <c r="P104" s="631"/>
      <c r="Q104" s="631"/>
      <c r="R104" s="738"/>
      <c r="S104" s="485"/>
      <c r="T104" s="486"/>
      <c r="U104" s="486"/>
      <c r="V104" s="486"/>
      <c r="W104" s="486"/>
      <c r="X104" s="486"/>
      <c r="Y104" s="486"/>
      <c r="Z104" s="487"/>
      <c r="AA104" s="367"/>
      <c r="AB104" s="368"/>
      <c r="AC104" s="546"/>
      <c r="AD104" s="546"/>
      <c r="AE104" s="546"/>
      <c r="AF104" s="546"/>
      <c r="AG104" s="546"/>
      <c r="AH104" s="547"/>
      <c r="AI104" s="99"/>
      <c r="AJ104" s="99"/>
      <c r="AK104" s="99"/>
    </row>
    <row r="105" spans="1:37" ht="9.75" customHeight="1">
      <c r="A105" s="99"/>
      <c r="B105" s="133"/>
      <c r="C105" s="747" t="s">
        <v>415</v>
      </c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6"/>
      <c r="S105" s="485"/>
      <c r="T105" s="486"/>
      <c r="U105" s="486"/>
      <c r="V105" s="486"/>
      <c r="W105" s="486"/>
      <c r="X105" s="486"/>
      <c r="Y105" s="486"/>
      <c r="Z105" s="487"/>
      <c r="AA105" s="135"/>
      <c r="AB105" s="128"/>
      <c r="AC105" s="113"/>
      <c r="AD105" s="113"/>
      <c r="AE105" s="113"/>
      <c r="AF105" s="113"/>
      <c r="AG105" s="113"/>
      <c r="AH105" s="136"/>
      <c r="AI105" s="99"/>
      <c r="AJ105" s="99"/>
      <c r="AK105" s="99"/>
    </row>
    <row r="106" spans="1:37" ht="9.75" customHeight="1">
      <c r="A106" s="99"/>
      <c r="B106" s="122">
        <v>55</v>
      </c>
      <c r="C106" s="336" t="s">
        <v>119</v>
      </c>
      <c r="D106" s="772"/>
      <c r="E106" s="772"/>
      <c r="F106" s="772"/>
      <c r="G106" s="772"/>
      <c r="H106" s="772"/>
      <c r="I106" s="772"/>
      <c r="J106" s="772"/>
      <c r="K106" s="772"/>
      <c r="L106" s="772"/>
      <c r="M106" s="772"/>
      <c r="N106" s="772"/>
      <c r="O106" s="772"/>
      <c r="P106" s="772"/>
      <c r="Q106" s="772"/>
      <c r="R106" s="773"/>
      <c r="S106" s="748">
        <f>IF(AL29,'Příloha 5'!U65,S91-S103)</f>
        <v>112950</v>
      </c>
      <c r="T106" s="749"/>
      <c r="U106" s="749"/>
      <c r="V106" s="749"/>
      <c r="W106" s="749"/>
      <c r="X106" s="749"/>
      <c r="Y106" s="749"/>
      <c r="Z106" s="750"/>
      <c r="AA106" s="537"/>
      <c r="AB106" s="548"/>
      <c r="AC106" s="549"/>
      <c r="AD106" s="549"/>
      <c r="AE106" s="549"/>
      <c r="AF106" s="549"/>
      <c r="AG106" s="549"/>
      <c r="AH106" s="550"/>
      <c r="AI106" s="99"/>
      <c r="AJ106" s="99"/>
      <c r="AK106" s="99"/>
    </row>
    <row r="107" spans="1:37" ht="9.75" customHeight="1">
      <c r="A107" s="99"/>
      <c r="B107" s="133"/>
      <c r="C107" s="737" t="s">
        <v>564</v>
      </c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738"/>
      <c r="S107" s="485"/>
      <c r="T107" s="486"/>
      <c r="U107" s="486"/>
      <c r="V107" s="486"/>
      <c r="W107" s="486"/>
      <c r="X107" s="486"/>
      <c r="Y107" s="486"/>
      <c r="Z107" s="487"/>
      <c r="AA107" s="367"/>
      <c r="AB107" s="368"/>
      <c r="AC107" s="546"/>
      <c r="AD107" s="546"/>
      <c r="AE107" s="546"/>
      <c r="AF107" s="546"/>
      <c r="AG107" s="546"/>
      <c r="AH107" s="547"/>
      <c r="AI107" s="99"/>
      <c r="AJ107" s="99"/>
      <c r="AK107" s="99"/>
    </row>
    <row r="108" spans="1:37" ht="9.75" customHeight="1">
      <c r="A108" s="99"/>
      <c r="B108" s="134"/>
      <c r="C108" s="324" t="s">
        <v>565</v>
      </c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6"/>
      <c r="S108" s="751"/>
      <c r="T108" s="752"/>
      <c r="U108" s="752"/>
      <c r="V108" s="752"/>
      <c r="W108" s="752"/>
      <c r="X108" s="752"/>
      <c r="Y108" s="752"/>
      <c r="Z108" s="753"/>
      <c r="AA108" s="566"/>
      <c r="AB108" s="567"/>
      <c r="AC108" s="568"/>
      <c r="AD108" s="568"/>
      <c r="AE108" s="568"/>
      <c r="AF108" s="568"/>
      <c r="AG108" s="568"/>
      <c r="AH108" s="569"/>
      <c r="AI108" s="99"/>
      <c r="AJ108" s="99"/>
      <c r="AK108" s="99"/>
    </row>
    <row r="109" spans="1:37" ht="18.75" customHeight="1">
      <c r="A109" s="99"/>
      <c r="B109" s="134">
        <v>56</v>
      </c>
      <c r="C109" s="338" t="s">
        <v>120</v>
      </c>
      <c r="D109" s="535"/>
      <c r="E109" s="535"/>
      <c r="F109" s="535"/>
      <c r="G109" s="535"/>
      <c r="H109" s="535"/>
      <c r="I109" s="535"/>
      <c r="J109" s="535"/>
      <c r="K109" s="535"/>
      <c r="L109" s="535"/>
      <c r="M109" s="535"/>
      <c r="N109" s="535"/>
      <c r="O109" s="535"/>
      <c r="P109" s="535"/>
      <c r="Q109" s="535"/>
      <c r="R109" s="536"/>
      <c r="S109" s="500">
        <f>FLOOR(S106,100)</f>
        <v>112900</v>
      </c>
      <c r="T109" s="501"/>
      <c r="U109" s="501"/>
      <c r="V109" s="501"/>
      <c r="W109" s="501"/>
      <c r="X109" s="501"/>
      <c r="Y109" s="501"/>
      <c r="Z109" s="502"/>
      <c r="AA109" s="566"/>
      <c r="AB109" s="567"/>
      <c r="AC109" s="568"/>
      <c r="AD109" s="568"/>
      <c r="AE109" s="568"/>
      <c r="AF109" s="568"/>
      <c r="AG109" s="568"/>
      <c r="AH109" s="569"/>
      <c r="AI109" s="99"/>
      <c r="AJ109" s="99"/>
      <c r="AK109" s="99"/>
    </row>
    <row r="110" spans="1:55" ht="18.75" customHeight="1">
      <c r="A110" s="99"/>
      <c r="B110" s="123">
        <v>57</v>
      </c>
      <c r="C110" s="462" t="s">
        <v>121</v>
      </c>
      <c r="D110" s="706"/>
      <c r="E110" s="706"/>
      <c r="F110" s="706"/>
      <c r="G110" s="706"/>
      <c r="H110" s="706"/>
      <c r="I110" s="706"/>
      <c r="J110" s="706"/>
      <c r="K110" s="706"/>
      <c r="L110" s="706"/>
      <c r="M110" s="706"/>
      <c r="N110" s="706"/>
      <c r="O110" s="706"/>
      <c r="P110" s="706"/>
      <c r="Q110" s="706"/>
      <c r="R110" s="774"/>
      <c r="S110" s="551">
        <f>IF(S109&gt;331200,61212+0.32*(S109-331200),IF(S109&gt;218400,33012+0.25*(S109-218400),IF(S109&gt;121200,14544+0.19*(S109-121200),0.12*S109)))</f>
        <v>13548</v>
      </c>
      <c r="T110" s="552"/>
      <c r="U110" s="552"/>
      <c r="V110" s="552"/>
      <c r="W110" s="552"/>
      <c r="X110" s="552"/>
      <c r="Y110" s="552"/>
      <c r="Z110" s="553"/>
      <c r="AA110" s="554"/>
      <c r="AB110" s="744"/>
      <c r="AC110" s="745"/>
      <c r="AD110" s="745"/>
      <c r="AE110" s="745"/>
      <c r="AF110" s="745"/>
      <c r="AG110" s="745"/>
      <c r="AH110" s="746"/>
      <c r="AI110" s="113"/>
      <c r="AJ110" s="113"/>
      <c r="AK110" s="99"/>
      <c r="AM110" s="50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</row>
    <row r="111" spans="1:55" ht="15" customHeight="1">
      <c r="A111" s="89"/>
      <c r="B111" s="775" t="s">
        <v>122</v>
      </c>
      <c r="C111" s="776"/>
      <c r="D111" s="776"/>
      <c r="E111" s="776"/>
      <c r="F111" s="776"/>
      <c r="G111" s="776"/>
      <c r="H111" s="776"/>
      <c r="I111" s="776"/>
      <c r="J111" s="776"/>
      <c r="K111" s="776"/>
      <c r="L111" s="776"/>
      <c r="M111" s="776"/>
      <c r="N111" s="776"/>
      <c r="O111" s="776"/>
      <c r="P111" s="776"/>
      <c r="Q111" s="776"/>
      <c r="R111" s="776"/>
      <c r="S111" s="776"/>
      <c r="T111" s="776"/>
      <c r="U111" s="776"/>
      <c r="V111" s="776"/>
      <c r="W111" s="776"/>
      <c r="X111" s="776"/>
      <c r="Y111" s="776"/>
      <c r="Z111" s="776"/>
      <c r="AA111" s="776"/>
      <c r="AB111" s="776"/>
      <c r="AC111" s="776"/>
      <c r="AD111" s="776"/>
      <c r="AE111" s="776"/>
      <c r="AF111" s="776"/>
      <c r="AG111" s="776"/>
      <c r="AH111" s="776"/>
      <c r="AI111" s="137"/>
      <c r="AJ111" s="137"/>
      <c r="AK111" s="89"/>
      <c r="AM111" s="50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</row>
    <row r="112" spans="1:55" ht="9.75" customHeight="1">
      <c r="A112" s="89"/>
      <c r="B112" s="770">
        <v>58</v>
      </c>
      <c r="C112" s="714" t="s">
        <v>566</v>
      </c>
      <c r="D112" s="714"/>
      <c r="E112" s="714"/>
      <c r="F112" s="714"/>
      <c r="G112" s="714"/>
      <c r="H112" s="714"/>
      <c r="I112" s="714"/>
      <c r="J112" s="714"/>
      <c r="K112" s="714"/>
      <c r="L112" s="714"/>
      <c r="M112" s="714"/>
      <c r="N112" s="714"/>
      <c r="O112" s="714"/>
      <c r="P112" s="714"/>
      <c r="Q112" s="714"/>
      <c r="R112" s="771"/>
      <c r="S112" s="586">
        <f>IF('Příloha 3'!S109&lt;&gt;0,'Příloha 3'!S109,S110)</f>
        <v>13548</v>
      </c>
      <c r="T112" s="765"/>
      <c r="U112" s="765"/>
      <c r="V112" s="765"/>
      <c r="W112" s="765"/>
      <c r="X112" s="765"/>
      <c r="Y112" s="765"/>
      <c r="Z112" s="766"/>
      <c r="AA112" s="767"/>
      <c r="AB112" s="256"/>
      <c r="AC112" s="256"/>
      <c r="AD112" s="256"/>
      <c r="AE112" s="256"/>
      <c r="AF112" s="256"/>
      <c r="AG112" s="256"/>
      <c r="AH112" s="768"/>
      <c r="AI112" s="137"/>
      <c r="AJ112" s="137"/>
      <c r="AK112" s="89"/>
      <c r="AM112" s="78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</row>
    <row r="113" spans="1:55" ht="9.75" customHeight="1">
      <c r="A113" s="89"/>
      <c r="B113" s="342"/>
      <c r="C113" s="324" t="s">
        <v>474</v>
      </c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5"/>
      <c r="S113" s="722"/>
      <c r="T113" s="559"/>
      <c r="U113" s="559"/>
      <c r="V113" s="559"/>
      <c r="W113" s="559"/>
      <c r="X113" s="559"/>
      <c r="Y113" s="559"/>
      <c r="Z113" s="560"/>
      <c r="AA113" s="318"/>
      <c r="AB113" s="319"/>
      <c r="AC113" s="319"/>
      <c r="AD113" s="319"/>
      <c r="AE113" s="319"/>
      <c r="AF113" s="319"/>
      <c r="AG113" s="319"/>
      <c r="AH113" s="320"/>
      <c r="AI113" s="137"/>
      <c r="AJ113" s="137"/>
      <c r="AK113" s="89"/>
      <c r="AM113" s="71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</row>
    <row r="114" spans="1:55" ht="9.75" customHeight="1">
      <c r="A114" s="89" t="s">
        <v>115</v>
      </c>
      <c r="B114" s="777">
        <v>59</v>
      </c>
      <c r="C114" s="737" t="s">
        <v>475</v>
      </c>
      <c r="D114" s="737"/>
      <c r="E114" s="737"/>
      <c r="F114" s="737"/>
      <c r="G114" s="737"/>
      <c r="H114" s="737"/>
      <c r="I114" s="737"/>
      <c r="J114" s="737"/>
      <c r="K114" s="737"/>
      <c r="L114" s="737"/>
      <c r="M114" s="737"/>
      <c r="N114" s="737"/>
      <c r="O114" s="737"/>
      <c r="P114" s="737"/>
      <c r="Q114" s="737"/>
      <c r="R114" s="769"/>
      <c r="S114" s="522">
        <f>'Příloha 4'!U39</f>
        <v>0</v>
      </c>
      <c r="T114" s="559"/>
      <c r="U114" s="559"/>
      <c r="V114" s="559"/>
      <c r="W114" s="559"/>
      <c r="X114" s="559"/>
      <c r="Y114" s="559"/>
      <c r="Z114" s="560"/>
      <c r="AA114" s="762"/>
      <c r="AB114" s="763"/>
      <c r="AC114" s="763"/>
      <c r="AD114" s="763"/>
      <c r="AE114" s="763"/>
      <c r="AF114" s="763"/>
      <c r="AG114" s="763"/>
      <c r="AH114" s="764"/>
      <c r="AI114" s="137"/>
      <c r="AJ114" s="137"/>
      <c r="AK114" s="89"/>
      <c r="AM114" s="71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</row>
    <row r="115" spans="1:55" ht="9.75" customHeight="1">
      <c r="A115" s="89"/>
      <c r="B115" s="342"/>
      <c r="C115" s="324" t="s">
        <v>476</v>
      </c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5"/>
      <c r="S115" s="722"/>
      <c r="T115" s="559"/>
      <c r="U115" s="559"/>
      <c r="V115" s="559"/>
      <c r="W115" s="559"/>
      <c r="X115" s="559"/>
      <c r="Y115" s="559"/>
      <c r="Z115" s="560"/>
      <c r="AA115" s="318"/>
      <c r="AB115" s="319"/>
      <c r="AC115" s="319"/>
      <c r="AD115" s="319"/>
      <c r="AE115" s="319"/>
      <c r="AF115" s="319"/>
      <c r="AG115" s="319"/>
      <c r="AH115" s="320"/>
      <c r="AI115" s="137"/>
      <c r="AJ115" s="137"/>
      <c r="AK115" s="89"/>
      <c r="AM115" s="71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</row>
    <row r="116" spans="1:55" ht="18.75" customHeight="1">
      <c r="A116" s="89" t="s">
        <v>115</v>
      </c>
      <c r="B116" s="121">
        <v>60</v>
      </c>
      <c r="C116" s="338" t="s">
        <v>567</v>
      </c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9"/>
      <c r="S116" s="522">
        <f>CEILING(S112+S114,1)</f>
        <v>13548</v>
      </c>
      <c r="T116" s="559"/>
      <c r="U116" s="559"/>
      <c r="V116" s="559"/>
      <c r="W116" s="559"/>
      <c r="X116" s="559"/>
      <c r="Y116" s="559"/>
      <c r="Z116" s="560"/>
      <c r="AA116" s="312"/>
      <c r="AB116" s="313"/>
      <c r="AC116" s="313"/>
      <c r="AD116" s="313"/>
      <c r="AE116" s="313"/>
      <c r="AF116" s="313"/>
      <c r="AG116" s="313"/>
      <c r="AH116" s="314"/>
      <c r="AI116" s="137"/>
      <c r="AJ116" s="137"/>
      <c r="AK116" s="89"/>
      <c r="AM116" s="78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</row>
    <row r="117" spans="1:55" ht="9.75" customHeight="1">
      <c r="A117" s="89"/>
      <c r="B117" s="460">
        <v>61</v>
      </c>
      <c r="C117" s="780" t="s">
        <v>477</v>
      </c>
      <c r="D117" s="780"/>
      <c r="E117" s="780"/>
      <c r="F117" s="780"/>
      <c r="G117" s="780"/>
      <c r="H117" s="780"/>
      <c r="I117" s="780"/>
      <c r="J117" s="780"/>
      <c r="K117" s="780"/>
      <c r="L117" s="780"/>
      <c r="M117" s="780"/>
      <c r="N117" s="780"/>
      <c r="O117" s="780"/>
      <c r="P117" s="780"/>
      <c r="Q117" s="780"/>
      <c r="R117" s="781"/>
      <c r="S117" s="522"/>
      <c r="T117" s="559"/>
      <c r="U117" s="559"/>
      <c r="V117" s="559"/>
      <c r="W117" s="559"/>
      <c r="X117" s="559"/>
      <c r="Y117" s="559"/>
      <c r="Z117" s="560"/>
      <c r="AA117" s="454"/>
      <c r="AB117" s="455"/>
      <c r="AC117" s="455"/>
      <c r="AD117" s="455"/>
      <c r="AE117" s="455"/>
      <c r="AF117" s="455"/>
      <c r="AG117" s="455"/>
      <c r="AH117" s="456"/>
      <c r="AI117" s="137"/>
      <c r="AJ117" s="137"/>
      <c r="AK117" s="89"/>
      <c r="AM117" s="71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</row>
    <row r="118" spans="1:37" ht="9.75" customHeight="1">
      <c r="A118" s="89"/>
      <c r="B118" s="461"/>
      <c r="C118" s="778" t="s">
        <v>478</v>
      </c>
      <c r="D118" s="778"/>
      <c r="E118" s="778"/>
      <c r="F118" s="778"/>
      <c r="G118" s="778"/>
      <c r="H118" s="778"/>
      <c r="I118" s="778"/>
      <c r="J118" s="778"/>
      <c r="K118" s="778"/>
      <c r="L118" s="778"/>
      <c r="M118" s="778"/>
      <c r="N118" s="778"/>
      <c r="O118" s="778"/>
      <c r="P118" s="778"/>
      <c r="Q118" s="778"/>
      <c r="R118" s="779"/>
      <c r="S118" s="561"/>
      <c r="T118" s="446"/>
      <c r="U118" s="446"/>
      <c r="V118" s="446"/>
      <c r="W118" s="446"/>
      <c r="X118" s="446"/>
      <c r="Y118" s="446"/>
      <c r="Z118" s="447"/>
      <c r="AA118" s="457"/>
      <c r="AB118" s="458"/>
      <c r="AC118" s="458"/>
      <c r="AD118" s="458"/>
      <c r="AE118" s="458"/>
      <c r="AF118" s="458"/>
      <c r="AG118" s="458"/>
      <c r="AH118" s="459"/>
      <c r="AI118" s="137"/>
      <c r="AJ118" s="137"/>
      <c r="AK118" s="89"/>
    </row>
    <row r="119" spans="1:37" ht="15" customHeight="1">
      <c r="A119" s="89"/>
      <c r="B119" s="562" t="s">
        <v>416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S119" s="563"/>
      <c r="T119" s="563"/>
      <c r="U119" s="563"/>
      <c r="V119" s="563"/>
      <c r="W119" s="563"/>
      <c r="X119" s="563"/>
      <c r="Y119" s="563"/>
      <c r="Z119" s="563"/>
      <c r="AA119" s="563"/>
      <c r="AB119" s="563"/>
      <c r="AC119" s="563"/>
      <c r="AD119" s="563"/>
      <c r="AE119" s="563"/>
      <c r="AF119" s="563"/>
      <c r="AG119" s="563"/>
      <c r="AH119" s="563"/>
      <c r="AI119" s="138"/>
      <c r="AJ119" s="138"/>
      <c r="AK119" s="89"/>
    </row>
    <row r="120" spans="1:55" ht="18.75" customHeight="1">
      <c r="A120" s="89" t="s">
        <v>115</v>
      </c>
      <c r="B120" s="126">
        <v>62</v>
      </c>
      <c r="C120" s="305" t="s">
        <v>560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6"/>
      <c r="S120" s="564"/>
      <c r="T120" s="480"/>
      <c r="U120" s="480"/>
      <c r="V120" s="480"/>
      <c r="W120" s="480"/>
      <c r="X120" s="480"/>
      <c r="Y120" s="480"/>
      <c r="Z120" s="565"/>
      <c r="AA120" s="308"/>
      <c r="AB120" s="309"/>
      <c r="AC120" s="309"/>
      <c r="AD120" s="309"/>
      <c r="AE120" s="309"/>
      <c r="AF120" s="309"/>
      <c r="AG120" s="309"/>
      <c r="AH120" s="304"/>
      <c r="AI120" s="139"/>
      <c r="AJ120" s="140"/>
      <c r="AK120" s="89"/>
      <c r="AM120" s="71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</row>
    <row r="121" spans="1:55" ht="19.5" customHeight="1">
      <c r="A121" s="89"/>
      <c r="B121" s="141">
        <v>63</v>
      </c>
      <c r="C121" s="462" t="s">
        <v>559</v>
      </c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3"/>
      <c r="S121" s="451"/>
      <c r="T121" s="452"/>
      <c r="U121" s="452"/>
      <c r="V121" s="452"/>
      <c r="W121" s="452"/>
      <c r="X121" s="452"/>
      <c r="Y121" s="452"/>
      <c r="Z121" s="453"/>
      <c r="AA121" s="556"/>
      <c r="AB121" s="557"/>
      <c r="AC121" s="557"/>
      <c r="AD121" s="557"/>
      <c r="AE121" s="557"/>
      <c r="AF121" s="557"/>
      <c r="AG121" s="557"/>
      <c r="AH121" s="558"/>
      <c r="AI121" s="137"/>
      <c r="AJ121" s="137"/>
      <c r="AK121" s="89"/>
      <c r="AM121" s="78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</row>
    <row r="122" spans="1:37" ht="10.5" customHeight="1">
      <c r="A122" s="89"/>
      <c r="B122" s="129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3">
        <v>2</v>
      </c>
      <c r="T122" s="107"/>
      <c r="U122" s="107"/>
      <c r="V122" s="107"/>
      <c r="W122" s="107"/>
      <c r="X122" s="107"/>
      <c r="Y122" s="107"/>
      <c r="Z122" s="107"/>
      <c r="AA122" s="144"/>
      <c r="AB122" s="144"/>
      <c r="AC122" s="144"/>
      <c r="AD122" s="144"/>
      <c r="AE122" s="144"/>
      <c r="AF122" s="144"/>
      <c r="AG122" s="144"/>
      <c r="AH122" s="144"/>
      <c r="AI122" s="137"/>
      <c r="AJ122" s="137"/>
      <c r="AK122" s="89"/>
    </row>
    <row r="123" spans="1:37" ht="12.75" customHeight="1">
      <c r="A123" s="89"/>
      <c r="B123" s="129"/>
      <c r="C123" s="142"/>
      <c r="D123" s="292" t="s">
        <v>420</v>
      </c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89"/>
    </row>
    <row r="124" spans="1:37" ht="9.75" customHeight="1">
      <c r="A124" s="89"/>
      <c r="B124" s="129"/>
      <c r="C124" s="142"/>
      <c r="D124" s="282" t="s">
        <v>422</v>
      </c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4"/>
      <c r="Z124" s="293"/>
      <c r="AA124" s="291"/>
      <c r="AB124" s="291"/>
      <c r="AC124" s="291"/>
      <c r="AD124" s="291"/>
      <c r="AE124" s="291"/>
      <c r="AF124" s="291"/>
      <c r="AG124" s="291"/>
      <c r="AH124" s="291"/>
      <c r="AI124" s="289" t="s">
        <v>37</v>
      </c>
      <c r="AJ124" s="290"/>
      <c r="AK124" s="89"/>
    </row>
    <row r="125" spans="1:37" ht="9.75" customHeight="1">
      <c r="A125" s="89"/>
      <c r="B125" s="129"/>
      <c r="C125" s="142"/>
      <c r="D125" s="285" t="s">
        <v>423</v>
      </c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6"/>
      <c r="Z125" s="287"/>
      <c r="AA125" s="288"/>
      <c r="AB125" s="288"/>
      <c r="AC125" s="288"/>
      <c r="AD125" s="288"/>
      <c r="AE125" s="288"/>
      <c r="AF125" s="288"/>
      <c r="AG125" s="288"/>
      <c r="AH125" s="288"/>
      <c r="AI125" s="286"/>
      <c r="AJ125" s="278"/>
      <c r="AK125" s="89"/>
    </row>
    <row r="126" spans="1:37" ht="9.75" customHeight="1">
      <c r="A126" s="89"/>
      <c r="B126" s="129"/>
      <c r="C126" s="142"/>
      <c r="D126" s="271" t="s">
        <v>38</v>
      </c>
      <c r="E126" s="266"/>
      <c r="F126" s="266"/>
      <c r="G126" s="266"/>
      <c r="H126" s="267"/>
      <c r="I126" s="277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2"/>
      <c r="Z126" s="268" t="s">
        <v>39</v>
      </c>
      <c r="AA126" s="336"/>
      <c r="AB126" s="337"/>
      <c r="AC126" s="293"/>
      <c r="AD126" s="259"/>
      <c r="AE126" s="259"/>
      <c r="AF126" s="259"/>
      <c r="AG126" s="259"/>
      <c r="AH126" s="259"/>
      <c r="AI126" s="259"/>
      <c r="AJ126" s="260"/>
      <c r="AK126" s="89"/>
    </row>
    <row r="127" spans="1:37" ht="9.75" customHeight="1">
      <c r="A127" s="89"/>
      <c r="B127" s="129"/>
      <c r="C127" s="142"/>
      <c r="D127" s="279" t="s">
        <v>421</v>
      </c>
      <c r="E127" s="280"/>
      <c r="F127" s="280"/>
      <c r="G127" s="280"/>
      <c r="H127" s="281"/>
      <c r="I127" s="273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70"/>
      <c r="Z127" s="265"/>
      <c r="AA127" s="263"/>
      <c r="AB127" s="264"/>
      <c r="AC127" s="261"/>
      <c r="AD127" s="262"/>
      <c r="AE127" s="262"/>
      <c r="AF127" s="262"/>
      <c r="AG127" s="262"/>
      <c r="AH127" s="262"/>
      <c r="AI127" s="262"/>
      <c r="AJ127" s="254"/>
      <c r="AK127" s="89"/>
    </row>
    <row r="128" spans="1:37" ht="3" customHeight="1">
      <c r="A128" s="89"/>
      <c r="B128" s="129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07"/>
      <c r="T128" s="107"/>
      <c r="U128" s="107"/>
      <c r="V128" s="107"/>
      <c r="W128" s="107"/>
      <c r="X128" s="107"/>
      <c r="Y128" s="107"/>
      <c r="Z128" s="107"/>
      <c r="AA128" s="144"/>
      <c r="AB128" s="144"/>
      <c r="AC128" s="144"/>
      <c r="AD128" s="144"/>
      <c r="AE128" s="144"/>
      <c r="AF128" s="144"/>
      <c r="AG128" s="144"/>
      <c r="AH128" s="144"/>
      <c r="AI128" s="137"/>
      <c r="AJ128" s="137"/>
      <c r="AK128" s="89"/>
    </row>
    <row r="129" spans="1:37" ht="18" customHeight="1">
      <c r="A129" s="89"/>
      <c r="B129" s="89"/>
      <c r="C129" s="89"/>
      <c r="D129" s="255" t="s">
        <v>561</v>
      </c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3"/>
      <c r="U129" s="348" t="s">
        <v>41</v>
      </c>
      <c r="V129" s="349"/>
      <c r="W129" s="348"/>
      <c r="X129" s="352"/>
      <c r="Y129" s="352"/>
      <c r="Z129" s="352"/>
      <c r="AA129" s="352"/>
      <c r="AB129" s="349"/>
      <c r="AC129" s="348" t="s">
        <v>41</v>
      </c>
      <c r="AD129" s="349"/>
      <c r="AE129" s="348"/>
      <c r="AF129" s="309"/>
      <c r="AG129" s="309"/>
      <c r="AH129" s="309"/>
      <c r="AI129" s="309"/>
      <c r="AJ129" s="304"/>
      <c r="AK129" s="89"/>
    </row>
    <row r="130" spans="1:37" ht="18" customHeight="1">
      <c r="A130" s="89"/>
      <c r="B130" s="89"/>
      <c r="C130" s="89"/>
      <c r="D130" s="145">
        <v>64</v>
      </c>
      <c r="E130" s="343" t="s">
        <v>424</v>
      </c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5"/>
      <c r="U130" s="353"/>
      <c r="V130" s="354"/>
      <c r="W130" s="355">
        <v>7200</v>
      </c>
      <c r="X130" s="356"/>
      <c r="Y130" s="356"/>
      <c r="Z130" s="356"/>
      <c r="AA130" s="356"/>
      <c r="AB130" s="357"/>
      <c r="AC130" s="353"/>
      <c r="AD130" s="354"/>
      <c r="AE130" s="266"/>
      <c r="AF130" s="316"/>
      <c r="AG130" s="316"/>
      <c r="AH130" s="316"/>
      <c r="AI130" s="316"/>
      <c r="AJ130" s="317"/>
      <c r="AK130" s="89"/>
    </row>
    <row r="131" spans="1:37" ht="18" customHeight="1">
      <c r="A131" s="89"/>
      <c r="B131" s="89"/>
      <c r="C131" s="89"/>
      <c r="D131" s="145" t="s">
        <v>425</v>
      </c>
      <c r="E131" s="343" t="s">
        <v>426</v>
      </c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5"/>
      <c r="U131" s="251"/>
      <c r="V131" s="252"/>
      <c r="W131" s="355">
        <f>4200/12*U131</f>
        <v>0</v>
      </c>
      <c r="X131" s="356"/>
      <c r="Y131" s="356"/>
      <c r="Z131" s="356"/>
      <c r="AA131" s="356"/>
      <c r="AB131" s="357"/>
      <c r="AC131" s="353"/>
      <c r="AD131" s="354"/>
      <c r="AE131" s="266"/>
      <c r="AF131" s="316"/>
      <c r="AG131" s="316"/>
      <c r="AH131" s="316"/>
      <c r="AI131" s="316"/>
      <c r="AJ131" s="317"/>
      <c r="AK131" s="89"/>
    </row>
    <row r="132" spans="1:37" ht="9.75" customHeight="1">
      <c r="A132" s="89"/>
      <c r="B132" s="89"/>
      <c r="C132" s="89"/>
      <c r="D132" s="122" t="s">
        <v>427</v>
      </c>
      <c r="E132" s="350" t="s">
        <v>428</v>
      </c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1"/>
      <c r="U132" s="359"/>
      <c r="V132" s="360"/>
      <c r="W132" s="362">
        <f>8400/12*U132</f>
        <v>0</v>
      </c>
      <c r="X132" s="356"/>
      <c r="Y132" s="356"/>
      <c r="Z132" s="356"/>
      <c r="AA132" s="356"/>
      <c r="AB132" s="357"/>
      <c r="AC132" s="424"/>
      <c r="AD132" s="425"/>
      <c r="AE132" s="424"/>
      <c r="AF132" s="425"/>
      <c r="AG132" s="425"/>
      <c r="AH132" s="425"/>
      <c r="AI132" s="425"/>
      <c r="AJ132" s="427"/>
      <c r="AK132" s="89"/>
    </row>
    <row r="133" spans="1:37" ht="9.75" customHeight="1">
      <c r="A133" s="89"/>
      <c r="B133" s="89"/>
      <c r="C133" s="89"/>
      <c r="D133" s="134"/>
      <c r="E133" s="346" t="s">
        <v>429</v>
      </c>
      <c r="F133" s="346"/>
      <c r="G133" s="346"/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7"/>
      <c r="U133" s="361"/>
      <c r="V133" s="361"/>
      <c r="W133" s="363"/>
      <c r="X133" s="364"/>
      <c r="Y133" s="364"/>
      <c r="Z133" s="364"/>
      <c r="AA133" s="364"/>
      <c r="AB133" s="365"/>
      <c r="AC133" s="426"/>
      <c r="AD133" s="426"/>
      <c r="AE133" s="426"/>
      <c r="AF133" s="426"/>
      <c r="AG133" s="426"/>
      <c r="AH133" s="426"/>
      <c r="AI133" s="426"/>
      <c r="AJ133" s="428"/>
      <c r="AK133" s="89"/>
    </row>
    <row r="134" spans="1:37" ht="18" customHeight="1">
      <c r="A134" s="89"/>
      <c r="B134" s="89"/>
      <c r="C134" s="89"/>
      <c r="D134" s="145">
        <v>66</v>
      </c>
      <c r="E134" s="343" t="s">
        <v>430</v>
      </c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5"/>
      <c r="U134" s="251"/>
      <c r="V134" s="252"/>
      <c r="W134" s="355">
        <f>1500/12*U134</f>
        <v>0</v>
      </c>
      <c r="X134" s="356"/>
      <c r="Y134" s="356"/>
      <c r="Z134" s="356"/>
      <c r="AA134" s="356"/>
      <c r="AB134" s="357"/>
      <c r="AC134" s="353"/>
      <c r="AD134" s="354"/>
      <c r="AE134" s="266"/>
      <c r="AF134" s="316"/>
      <c r="AG134" s="316"/>
      <c r="AH134" s="316"/>
      <c r="AI134" s="316"/>
      <c r="AJ134" s="317"/>
      <c r="AK134" s="89"/>
    </row>
    <row r="135" spans="1:37" ht="18" customHeight="1">
      <c r="A135" s="89"/>
      <c r="B135" s="89"/>
      <c r="C135" s="89"/>
      <c r="D135" s="145">
        <v>67</v>
      </c>
      <c r="E135" s="343" t="s">
        <v>431</v>
      </c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5"/>
      <c r="U135" s="251"/>
      <c r="V135" s="252"/>
      <c r="W135" s="355">
        <f>3000/12*U135</f>
        <v>0</v>
      </c>
      <c r="X135" s="356"/>
      <c r="Y135" s="356"/>
      <c r="Z135" s="356"/>
      <c r="AA135" s="356"/>
      <c r="AB135" s="357"/>
      <c r="AC135" s="353"/>
      <c r="AD135" s="354"/>
      <c r="AE135" s="266"/>
      <c r="AF135" s="316"/>
      <c r="AG135" s="316"/>
      <c r="AH135" s="316"/>
      <c r="AI135" s="316"/>
      <c r="AJ135" s="317"/>
      <c r="AK135" s="89"/>
    </row>
    <row r="136" spans="1:37" ht="18" customHeight="1">
      <c r="A136" s="89"/>
      <c r="B136" s="89"/>
      <c r="C136" s="89"/>
      <c r="D136" s="145">
        <v>68</v>
      </c>
      <c r="E136" s="343" t="s">
        <v>432</v>
      </c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5"/>
      <c r="U136" s="251"/>
      <c r="V136" s="252"/>
      <c r="W136" s="355">
        <f>9600/12*U136</f>
        <v>0</v>
      </c>
      <c r="X136" s="356"/>
      <c r="Y136" s="356"/>
      <c r="Z136" s="356"/>
      <c r="AA136" s="356"/>
      <c r="AB136" s="357"/>
      <c r="AC136" s="353"/>
      <c r="AD136" s="354"/>
      <c r="AE136" s="266"/>
      <c r="AF136" s="316"/>
      <c r="AG136" s="316"/>
      <c r="AH136" s="316"/>
      <c r="AI136" s="316"/>
      <c r="AJ136" s="317"/>
      <c r="AK136" s="89"/>
    </row>
    <row r="137" spans="1:37" ht="18" customHeight="1">
      <c r="A137" s="89"/>
      <c r="B137" s="89"/>
      <c r="C137" s="89"/>
      <c r="D137" s="145">
        <v>69</v>
      </c>
      <c r="E137" s="343" t="s">
        <v>433</v>
      </c>
      <c r="F137" s="344"/>
      <c r="G137" s="344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5"/>
      <c r="U137" s="251"/>
      <c r="V137" s="252"/>
      <c r="W137" s="355">
        <f>2400/12*U137</f>
        <v>0</v>
      </c>
      <c r="X137" s="356"/>
      <c r="Y137" s="356"/>
      <c r="Z137" s="356"/>
      <c r="AA137" s="356"/>
      <c r="AB137" s="357"/>
      <c r="AC137" s="353"/>
      <c r="AD137" s="354"/>
      <c r="AE137" s="266"/>
      <c r="AF137" s="316"/>
      <c r="AG137" s="316"/>
      <c r="AH137" s="316"/>
      <c r="AI137" s="316"/>
      <c r="AJ137" s="317"/>
      <c r="AK137" s="89"/>
    </row>
    <row r="138" spans="1:37" ht="9.75" customHeight="1">
      <c r="A138" s="89"/>
      <c r="B138" s="89"/>
      <c r="C138" s="89"/>
      <c r="D138" s="441">
        <v>70</v>
      </c>
      <c r="E138" s="467" t="s">
        <v>434</v>
      </c>
      <c r="F138" s="467"/>
      <c r="G138" s="467"/>
      <c r="H138" s="467"/>
      <c r="I138" s="467"/>
      <c r="J138" s="467"/>
      <c r="K138" s="467"/>
      <c r="L138" s="467"/>
      <c r="M138" s="467"/>
      <c r="N138" s="467"/>
      <c r="O138" s="467"/>
      <c r="P138" s="467"/>
      <c r="Q138" s="467"/>
      <c r="R138" s="467"/>
      <c r="S138" s="467"/>
      <c r="T138" s="468"/>
      <c r="U138" s="469"/>
      <c r="V138" s="354"/>
      <c r="W138" s="362">
        <f>S120+S121+SUM(W130:AB137)</f>
        <v>7200</v>
      </c>
      <c r="X138" s="356"/>
      <c r="Y138" s="356"/>
      <c r="Z138" s="356"/>
      <c r="AA138" s="356"/>
      <c r="AB138" s="357"/>
      <c r="AC138" s="353"/>
      <c r="AD138" s="354"/>
      <c r="AE138" s="353"/>
      <c r="AF138" s="316"/>
      <c r="AG138" s="316"/>
      <c r="AH138" s="316"/>
      <c r="AI138" s="316"/>
      <c r="AJ138" s="317"/>
      <c r="AK138" s="89"/>
    </row>
    <row r="139" spans="1:37" ht="9.75" customHeight="1">
      <c r="A139" s="89"/>
      <c r="B139" s="89"/>
      <c r="C139" s="89"/>
      <c r="D139" s="442"/>
      <c r="E139" s="432" t="s">
        <v>435</v>
      </c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4"/>
      <c r="U139" s="318"/>
      <c r="V139" s="439"/>
      <c r="W139" s="363"/>
      <c r="X139" s="364"/>
      <c r="Y139" s="364"/>
      <c r="Z139" s="364"/>
      <c r="AA139" s="364"/>
      <c r="AB139" s="365"/>
      <c r="AC139" s="318"/>
      <c r="AD139" s="439"/>
      <c r="AE139" s="318"/>
      <c r="AF139" s="319"/>
      <c r="AG139" s="319"/>
      <c r="AH139" s="319"/>
      <c r="AI139" s="319"/>
      <c r="AJ139" s="320"/>
      <c r="AK139" s="89"/>
    </row>
    <row r="140" spans="1:37" ht="18.75" customHeight="1">
      <c r="A140" s="89"/>
      <c r="B140" s="89"/>
      <c r="C140" s="89"/>
      <c r="D140" s="141">
        <v>71</v>
      </c>
      <c r="E140" s="300" t="s">
        <v>436</v>
      </c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1"/>
      <c r="U140" s="448"/>
      <c r="V140" s="449"/>
      <c r="W140" s="445">
        <f>MAX(S116-W138,0)</f>
        <v>6348</v>
      </c>
      <c r="X140" s="446"/>
      <c r="Y140" s="446"/>
      <c r="Z140" s="446"/>
      <c r="AA140" s="446"/>
      <c r="AB140" s="447"/>
      <c r="AC140" s="448"/>
      <c r="AD140" s="449"/>
      <c r="AE140" s="471"/>
      <c r="AF140" s="472"/>
      <c r="AG140" s="472"/>
      <c r="AH140" s="472"/>
      <c r="AI140" s="472"/>
      <c r="AJ140" s="473"/>
      <c r="AK140" s="89"/>
    </row>
    <row r="141" spans="1:37" ht="12.75" customHeight="1">
      <c r="A141" s="89"/>
      <c r="B141" s="89"/>
      <c r="C141" s="89"/>
      <c r="D141" s="440" t="s">
        <v>437</v>
      </c>
      <c r="E141" s="440"/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89"/>
    </row>
    <row r="142" spans="1:37" ht="18.75" customHeight="1">
      <c r="A142" s="89"/>
      <c r="B142" s="89"/>
      <c r="C142" s="89"/>
      <c r="D142" s="443"/>
      <c r="E142" s="450" t="s">
        <v>40</v>
      </c>
      <c r="F142" s="450"/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450"/>
      <c r="S142" s="450"/>
      <c r="T142" s="450"/>
      <c r="U142" s="450"/>
      <c r="V142" s="450"/>
      <c r="W142" s="450" t="s">
        <v>39</v>
      </c>
      <c r="X142" s="450"/>
      <c r="Y142" s="450"/>
      <c r="Z142" s="450"/>
      <c r="AA142" s="450"/>
      <c r="AB142" s="450"/>
      <c r="AC142" s="470" t="s">
        <v>41</v>
      </c>
      <c r="AD142" s="470"/>
      <c r="AE142" s="470"/>
      <c r="AF142" s="470"/>
      <c r="AG142" s="464" t="s">
        <v>438</v>
      </c>
      <c r="AH142" s="465"/>
      <c r="AI142" s="465"/>
      <c r="AJ142" s="466"/>
      <c r="AK142" s="89"/>
    </row>
    <row r="143" spans="1:37" ht="9.75" customHeight="1">
      <c r="A143" s="89"/>
      <c r="B143" s="89"/>
      <c r="C143" s="89"/>
      <c r="D143" s="444"/>
      <c r="E143" s="435">
        <v>1</v>
      </c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>
        <v>2</v>
      </c>
      <c r="X143" s="435"/>
      <c r="Y143" s="435"/>
      <c r="Z143" s="435"/>
      <c r="AA143" s="435"/>
      <c r="AB143" s="435"/>
      <c r="AC143" s="573">
        <v>3</v>
      </c>
      <c r="AD143" s="573"/>
      <c r="AE143" s="573"/>
      <c r="AF143" s="573"/>
      <c r="AG143" s="436">
        <v>4</v>
      </c>
      <c r="AH143" s="437"/>
      <c r="AI143" s="437"/>
      <c r="AJ143" s="438"/>
      <c r="AK143" s="89"/>
    </row>
    <row r="144" spans="1:37" ht="18" customHeight="1">
      <c r="A144" s="89"/>
      <c r="B144" s="89"/>
      <c r="C144" s="89"/>
      <c r="D144" s="146">
        <v>1</v>
      </c>
      <c r="E144" s="299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5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303"/>
      <c r="AH144" s="297"/>
      <c r="AI144" s="297"/>
      <c r="AJ144" s="298"/>
      <c r="AK144" s="89"/>
    </row>
    <row r="145" spans="1:37" ht="18" customHeight="1">
      <c r="A145" s="89"/>
      <c r="B145" s="89"/>
      <c r="C145" s="89"/>
      <c r="D145" s="146">
        <v>2</v>
      </c>
      <c r="E145" s="299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5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303"/>
      <c r="AH145" s="297"/>
      <c r="AI145" s="297"/>
      <c r="AJ145" s="298"/>
      <c r="AK145" s="89"/>
    </row>
    <row r="146" spans="1:37" ht="18" customHeight="1">
      <c r="A146" s="89"/>
      <c r="B146" s="89"/>
      <c r="C146" s="89"/>
      <c r="D146" s="146">
        <v>3</v>
      </c>
      <c r="E146" s="299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5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303"/>
      <c r="AH146" s="297"/>
      <c r="AI146" s="297"/>
      <c r="AJ146" s="298"/>
      <c r="AK146" s="89"/>
    </row>
    <row r="147" spans="1:37" ht="18" customHeight="1">
      <c r="A147" s="89"/>
      <c r="B147" s="89"/>
      <c r="C147" s="89"/>
      <c r="D147" s="146">
        <v>4</v>
      </c>
      <c r="E147" s="299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5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303"/>
      <c r="AH147" s="297"/>
      <c r="AI147" s="297"/>
      <c r="AJ147" s="298"/>
      <c r="AK147" s="89"/>
    </row>
    <row r="148" spans="1:37" ht="18" customHeight="1">
      <c r="A148" s="89"/>
      <c r="B148" s="89"/>
      <c r="C148" s="89"/>
      <c r="D148" s="147"/>
      <c r="E148" s="307" t="s">
        <v>123</v>
      </c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1"/>
      <c r="W148" s="302"/>
      <c r="X148" s="302"/>
      <c r="Y148" s="302"/>
      <c r="Z148" s="302"/>
      <c r="AA148" s="302"/>
      <c r="AB148" s="302"/>
      <c r="AC148" s="340">
        <f>SUM(AC144:AF147)</f>
        <v>0</v>
      </c>
      <c r="AD148" s="340"/>
      <c r="AE148" s="340"/>
      <c r="AF148" s="340"/>
      <c r="AG148" s="340">
        <f>SUM(AG144:AJ147)</f>
        <v>0</v>
      </c>
      <c r="AH148" s="340"/>
      <c r="AI148" s="340"/>
      <c r="AJ148" s="340"/>
      <c r="AK148" s="89"/>
    </row>
    <row r="149" spans="1:37" ht="3" customHeight="1">
      <c r="A149" s="89"/>
      <c r="B149" s="89"/>
      <c r="C149" s="89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9"/>
      <c r="V149" s="88"/>
      <c r="W149" s="150"/>
      <c r="X149" s="88"/>
      <c r="Y149" s="88"/>
      <c r="Z149" s="88"/>
      <c r="AA149" s="88"/>
      <c r="AB149" s="88"/>
      <c r="AC149" s="149"/>
      <c r="AD149" s="88"/>
      <c r="AE149" s="149"/>
      <c r="AF149" s="88"/>
      <c r="AG149" s="88"/>
      <c r="AH149" s="88"/>
      <c r="AI149" s="88"/>
      <c r="AJ149" s="88"/>
      <c r="AK149" s="89"/>
    </row>
    <row r="150" spans="1:37" ht="18" customHeight="1">
      <c r="A150" s="89"/>
      <c r="B150" s="89"/>
      <c r="C150" s="89"/>
      <c r="D150" s="126">
        <v>72</v>
      </c>
      <c r="E150" s="305" t="s">
        <v>439</v>
      </c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305"/>
      <c r="T150" s="306"/>
      <c r="U150" s="341">
        <f>(AC148+AG148)*500</f>
        <v>0</v>
      </c>
      <c r="V150" s="341"/>
      <c r="W150" s="341"/>
      <c r="X150" s="341"/>
      <c r="Y150" s="341"/>
      <c r="Z150" s="341"/>
      <c r="AA150" s="341"/>
      <c r="AB150" s="341"/>
      <c r="AC150" s="308"/>
      <c r="AD150" s="309"/>
      <c r="AE150" s="309"/>
      <c r="AF150" s="309"/>
      <c r="AG150" s="309"/>
      <c r="AH150" s="309"/>
      <c r="AI150" s="309"/>
      <c r="AJ150" s="304"/>
      <c r="AK150" s="89"/>
    </row>
    <row r="151" spans="1:37" ht="9.75" customHeight="1">
      <c r="A151" s="89"/>
      <c r="B151" s="89"/>
      <c r="C151" s="89"/>
      <c r="D151" s="250">
        <v>73</v>
      </c>
      <c r="E151" s="336" t="s">
        <v>440</v>
      </c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7"/>
      <c r="U151" s="326">
        <f>MIN(U150,W140)</f>
        <v>0</v>
      </c>
      <c r="V151" s="327"/>
      <c r="W151" s="327"/>
      <c r="X151" s="327"/>
      <c r="Y151" s="327"/>
      <c r="Z151" s="327"/>
      <c r="AA151" s="327"/>
      <c r="AB151" s="327"/>
      <c r="AC151" s="330"/>
      <c r="AD151" s="331"/>
      <c r="AE151" s="331"/>
      <c r="AF151" s="331"/>
      <c r="AG151" s="331"/>
      <c r="AH151" s="331"/>
      <c r="AI151" s="331"/>
      <c r="AJ151" s="332"/>
      <c r="AK151" s="89"/>
    </row>
    <row r="152" spans="1:37" ht="9.75" customHeight="1">
      <c r="A152" s="89"/>
      <c r="B152" s="89"/>
      <c r="C152" s="89"/>
      <c r="D152" s="342"/>
      <c r="E152" s="324" t="s">
        <v>441</v>
      </c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5"/>
      <c r="U152" s="327"/>
      <c r="V152" s="327"/>
      <c r="W152" s="327"/>
      <c r="X152" s="327"/>
      <c r="Y152" s="327"/>
      <c r="Z152" s="327"/>
      <c r="AA152" s="327"/>
      <c r="AB152" s="327"/>
      <c r="AC152" s="429"/>
      <c r="AD152" s="430"/>
      <c r="AE152" s="430"/>
      <c r="AF152" s="430"/>
      <c r="AG152" s="430"/>
      <c r="AH152" s="430"/>
      <c r="AI152" s="430"/>
      <c r="AJ152" s="431"/>
      <c r="AK152" s="89"/>
    </row>
    <row r="153" spans="1:37" ht="18.75" customHeight="1">
      <c r="A153" s="89"/>
      <c r="B153" s="89"/>
      <c r="C153" s="89"/>
      <c r="D153" s="18">
        <v>74</v>
      </c>
      <c r="E153" s="574" t="s">
        <v>442</v>
      </c>
      <c r="F153" s="574"/>
      <c r="G153" s="574"/>
      <c r="H153" s="574"/>
      <c r="I153" s="574"/>
      <c r="J153" s="574"/>
      <c r="K153" s="574"/>
      <c r="L153" s="574"/>
      <c r="M153" s="574"/>
      <c r="N153" s="574"/>
      <c r="O153" s="574"/>
      <c r="P153" s="574"/>
      <c r="Q153" s="574"/>
      <c r="R153" s="574"/>
      <c r="S153" s="574"/>
      <c r="T153" s="575"/>
      <c r="U153" s="498">
        <f>W140-U151</f>
        <v>6348</v>
      </c>
      <c r="V153" s="499"/>
      <c r="W153" s="499"/>
      <c r="X153" s="499"/>
      <c r="Y153" s="499"/>
      <c r="Z153" s="499"/>
      <c r="AA153" s="499"/>
      <c r="AB153" s="499"/>
      <c r="AC153" s="576"/>
      <c r="AD153" s="577"/>
      <c r="AE153" s="577"/>
      <c r="AF153" s="577"/>
      <c r="AG153" s="577"/>
      <c r="AH153" s="577"/>
      <c r="AI153" s="577"/>
      <c r="AJ153" s="578"/>
      <c r="AK153" s="89"/>
    </row>
    <row r="154" spans="1:37" ht="3" customHeight="1">
      <c r="A154" s="89"/>
      <c r="B154" s="89"/>
      <c r="C154" s="89"/>
      <c r="D154" s="151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89"/>
    </row>
    <row r="155" spans="1:37" ht="18" customHeight="1">
      <c r="A155" s="89"/>
      <c r="B155" s="89"/>
      <c r="C155" s="89"/>
      <c r="D155" s="126">
        <v>75</v>
      </c>
      <c r="E155" s="305" t="s">
        <v>443</v>
      </c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6"/>
      <c r="U155" s="579">
        <f>U150-U151</f>
        <v>0</v>
      </c>
      <c r="V155" s="580"/>
      <c r="W155" s="580"/>
      <c r="X155" s="580"/>
      <c r="Y155" s="580"/>
      <c r="Z155" s="580"/>
      <c r="AA155" s="580"/>
      <c r="AB155" s="580"/>
      <c r="AC155" s="308"/>
      <c r="AD155" s="309"/>
      <c r="AE155" s="309"/>
      <c r="AF155" s="309"/>
      <c r="AG155" s="309"/>
      <c r="AH155" s="309"/>
      <c r="AI155" s="309"/>
      <c r="AJ155" s="304"/>
      <c r="AK155" s="89"/>
    </row>
    <row r="156" spans="1:37" ht="9.75" customHeight="1">
      <c r="A156" s="89"/>
      <c r="B156" s="89"/>
      <c r="C156" s="89"/>
      <c r="D156" s="366">
        <v>76</v>
      </c>
      <c r="E156" s="336" t="s">
        <v>444</v>
      </c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7"/>
      <c r="U156" s="327"/>
      <c r="V156" s="327"/>
      <c r="W156" s="327"/>
      <c r="X156" s="327"/>
      <c r="Y156" s="327"/>
      <c r="Z156" s="327"/>
      <c r="AA156" s="327"/>
      <c r="AB156" s="327"/>
      <c r="AC156" s="330"/>
      <c r="AD156" s="331"/>
      <c r="AE156" s="331"/>
      <c r="AF156" s="331"/>
      <c r="AG156" s="331"/>
      <c r="AH156" s="331"/>
      <c r="AI156" s="331"/>
      <c r="AJ156" s="332"/>
      <c r="AK156" s="89"/>
    </row>
    <row r="157" spans="1:37" ht="9.75" customHeight="1">
      <c r="A157" s="89"/>
      <c r="B157" s="89"/>
      <c r="C157" s="89"/>
      <c r="D157" s="342"/>
      <c r="E157" s="324" t="s">
        <v>445</v>
      </c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5"/>
      <c r="U157" s="327"/>
      <c r="V157" s="327"/>
      <c r="W157" s="327"/>
      <c r="X157" s="327"/>
      <c r="Y157" s="327"/>
      <c r="Z157" s="327"/>
      <c r="AA157" s="327"/>
      <c r="AB157" s="327"/>
      <c r="AC157" s="429"/>
      <c r="AD157" s="430"/>
      <c r="AE157" s="430"/>
      <c r="AF157" s="430"/>
      <c r="AG157" s="430"/>
      <c r="AH157" s="430"/>
      <c r="AI157" s="430"/>
      <c r="AJ157" s="431"/>
      <c r="AK157" s="89"/>
    </row>
    <row r="158" spans="1:37" ht="18.75" customHeight="1">
      <c r="A158" s="89"/>
      <c r="B158" s="89"/>
      <c r="C158" s="89"/>
      <c r="D158" s="123">
        <v>77</v>
      </c>
      <c r="E158" s="462" t="s">
        <v>446</v>
      </c>
      <c r="F158" s="462"/>
      <c r="G158" s="462"/>
      <c r="H158" s="462"/>
      <c r="I158" s="462"/>
      <c r="J158" s="462"/>
      <c r="K158" s="462"/>
      <c r="L158" s="462"/>
      <c r="M158" s="462"/>
      <c r="N158" s="462"/>
      <c r="O158" s="462"/>
      <c r="P158" s="462"/>
      <c r="Q158" s="462"/>
      <c r="R158" s="462"/>
      <c r="S158" s="462"/>
      <c r="T158" s="463"/>
      <c r="U158" s="498">
        <f>U155-U156</f>
        <v>0</v>
      </c>
      <c r="V158" s="499"/>
      <c r="W158" s="499"/>
      <c r="X158" s="499"/>
      <c r="Y158" s="499"/>
      <c r="Z158" s="499"/>
      <c r="AA158" s="499"/>
      <c r="AB158" s="499"/>
      <c r="AC158" s="505"/>
      <c r="AD158" s="472"/>
      <c r="AE158" s="472"/>
      <c r="AF158" s="472"/>
      <c r="AG158" s="472"/>
      <c r="AH158" s="472"/>
      <c r="AI158" s="472"/>
      <c r="AJ158" s="473"/>
      <c r="AK158" s="89"/>
    </row>
    <row r="159" spans="1:37" ht="15" customHeight="1">
      <c r="A159" s="89"/>
      <c r="B159" s="89"/>
      <c r="C159" s="89"/>
      <c r="D159" s="503" t="s">
        <v>447</v>
      </c>
      <c r="E159" s="504"/>
      <c r="F159" s="504"/>
      <c r="G159" s="504"/>
      <c r="H159" s="504"/>
      <c r="I159" s="504"/>
      <c r="J159" s="504"/>
      <c r="K159" s="504"/>
      <c r="L159" s="504"/>
      <c r="M159" s="504"/>
      <c r="N159" s="504"/>
      <c r="O159" s="504"/>
      <c r="P159" s="504"/>
      <c r="Q159" s="504"/>
      <c r="R159" s="504"/>
      <c r="S159" s="504"/>
      <c r="T159" s="504"/>
      <c r="U159" s="504"/>
      <c r="V159" s="504"/>
      <c r="W159" s="504"/>
      <c r="X159" s="504"/>
      <c r="Y159" s="504"/>
      <c r="Z159" s="504"/>
      <c r="AA159" s="504"/>
      <c r="AB159" s="504"/>
      <c r="AC159" s="504"/>
      <c r="AD159" s="504"/>
      <c r="AE159" s="504"/>
      <c r="AF159" s="504"/>
      <c r="AG159" s="504"/>
      <c r="AH159" s="504"/>
      <c r="AI159" s="504"/>
      <c r="AJ159" s="504"/>
      <c r="AK159" s="89"/>
    </row>
    <row r="160" spans="1:37" ht="18.75" customHeight="1">
      <c r="A160" s="89"/>
      <c r="B160" s="89"/>
      <c r="C160" s="89"/>
      <c r="D160" s="126">
        <v>78</v>
      </c>
      <c r="E160" s="305" t="s">
        <v>451</v>
      </c>
      <c r="F160" s="305"/>
      <c r="G160" s="305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6"/>
      <c r="U160" s="341"/>
      <c r="V160" s="341"/>
      <c r="W160" s="341"/>
      <c r="X160" s="341"/>
      <c r="Y160" s="341"/>
      <c r="Z160" s="341"/>
      <c r="AA160" s="341"/>
      <c r="AB160" s="341"/>
      <c r="AC160" s="308"/>
      <c r="AD160" s="309"/>
      <c r="AE160" s="309"/>
      <c r="AF160" s="309"/>
      <c r="AG160" s="309"/>
      <c r="AH160" s="309"/>
      <c r="AI160" s="309"/>
      <c r="AJ160" s="304"/>
      <c r="AK160" s="89"/>
    </row>
    <row r="161" spans="1:37" ht="9.75" customHeight="1">
      <c r="A161" s="89"/>
      <c r="B161" s="89"/>
      <c r="C161" s="89"/>
      <c r="D161" s="366">
        <v>79</v>
      </c>
      <c r="E161" s="336" t="s">
        <v>452</v>
      </c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7"/>
      <c r="U161" s="497">
        <f>IF(M18="X",U153,0)</f>
        <v>0</v>
      </c>
      <c r="V161" s="497"/>
      <c r="W161" s="497"/>
      <c r="X161" s="497"/>
      <c r="Y161" s="497"/>
      <c r="Z161" s="497"/>
      <c r="AA161" s="497"/>
      <c r="AB161" s="497"/>
      <c r="AC161" s="330"/>
      <c r="AD161" s="331"/>
      <c r="AE161" s="331"/>
      <c r="AF161" s="331"/>
      <c r="AG161" s="331"/>
      <c r="AH161" s="331"/>
      <c r="AI161" s="331"/>
      <c r="AJ161" s="332"/>
      <c r="AK161" s="89"/>
    </row>
    <row r="162" spans="1:37" ht="9.75" customHeight="1">
      <c r="A162" s="89"/>
      <c r="B162" s="89"/>
      <c r="C162" s="89"/>
      <c r="D162" s="342"/>
      <c r="E162" s="324" t="s">
        <v>453</v>
      </c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5"/>
      <c r="U162" s="497"/>
      <c r="V162" s="497"/>
      <c r="W162" s="497"/>
      <c r="X162" s="497"/>
      <c r="Y162" s="497"/>
      <c r="Z162" s="497"/>
      <c r="AA162" s="497"/>
      <c r="AB162" s="497"/>
      <c r="AC162" s="429"/>
      <c r="AD162" s="430"/>
      <c r="AE162" s="430"/>
      <c r="AF162" s="430"/>
      <c r="AG162" s="430"/>
      <c r="AH162" s="430"/>
      <c r="AI162" s="430"/>
      <c r="AJ162" s="431"/>
      <c r="AK162" s="89"/>
    </row>
    <row r="163" spans="1:37" ht="9.75" customHeight="1">
      <c r="A163" s="89" t="s">
        <v>115</v>
      </c>
      <c r="B163" s="89"/>
      <c r="C163" s="89"/>
      <c r="D163" s="366">
        <v>80</v>
      </c>
      <c r="E163" s="336" t="s">
        <v>454</v>
      </c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7"/>
      <c r="U163" s="497">
        <f>U161-U160</f>
        <v>0</v>
      </c>
      <c r="V163" s="497"/>
      <c r="W163" s="497"/>
      <c r="X163" s="497"/>
      <c r="Y163" s="497"/>
      <c r="Z163" s="497"/>
      <c r="AA163" s="497"/>
      <c r="AB163" s="497"/>
      <c r="AC163" s="330"/>
      <c r="AD163" s="331"/>
      <c r="AE163" s="331"/>
      <c r="AF163" s="331"/>
      <c r="AG163" s="331"/>
      <c r="AH163" s="331"/>
      <c r="AI163" s="331"/>
      <c r="AJ163" s="332"/>
      <c r="AK163" s="89"/>
    </row>
    <row r="164" spans="1:37" ht="9.75" customHeight="1">
      <c r="A164" s="89"/>
      <c r="B164" s="89"/>
      <c r="C164" s="89"/>
      <c r="D164" s="342"/>
      <c r="E164" s="324" t="s">
        <v>455</v>
      </c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5"/>
      <c r="U164" s="497"/>
      <c r="V164" s="497"/>
      <c r="W164" s="497"/>
      <c r="X164" s="497"/>
      <c r="Y164" s="497"/>
      <c r="Z164" s="497"/>
      <c r="AA164" s="497"/>
      <c r="AB164" s="497"/>
      <c r="AC164" s="429"/>
      <c r="AD164" s="430"/>
      <c r="AE164" s="430"/>
      <c r="AF164" s="430"/>
      <c r="AG164" s="430"/>
      <c r="AH164" s="430"/>
      <c r="AI164" s="430"/>
      <c r="AJ164" s="431"/>
      <c r="AK164" s="89"/>
    </row>
    <row r="165" spans="1:37" ht="9.75" customHeight="1">
      <c r="A165" s="89"/>
      <c r="B165" s="89"/>
      <c r="C165" s="89"/>
      <c r="D165" s="366">
        <v>81</v>
      </c>
      <c r="E165" s="336" t="s">
        <v>456</v>
      </c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7"/>
      <c r="U165" s="327"/>
      <c r="V165" s="327"/>
      <c r="W165" s="327"/>
      <c r="X165" s="327"/>
      <c r="Y165" s="327"/>
      <c r="Z165" s="327"/>
      <c r="AA165" s="327"/>
      <c r="AB165" s="327"/>
      <c r="AC165" s="330"/>
      <c r="AD165" s="331"/>
      <c r="AE165" s="331"/>
      <c r="AF165" s="331"/>
      <c r="AG165" s="331"/>
      <c r="AH165" s="331"/>
      <c r="AI165" s="331"/>
      <c r="AJ165" s="332"/>
      <c r="AK165" s="89"/>
    </row>
    <row r="166" spans="1:37" ht="9.75" customHeight="1">
      <c r="A166" s="89" t="s">
        <v>115</v>
      </c>
      <c r="B166" s="89"/>
      <c r="C166" s="89"/>
      <c r="D166" s="342"/>
      <c r="E166" s="324" t="s">
        <v>457</v>
      </c>
      <c r="F166" s="324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5"/>
      <c r="U166" s="327"/>
      <c r="V166" s="327"/>
      <c r="W166" s="327"/>
      <c r="X166" s="327"/>
      <c r="Y166" s="327"/>
      <c r="Z166" s="327"/>
      <c r="AA166" s="327"/>
      <c r="AB166" s="327"/>
      <c r="AC166" s="429"/>
      <c r="AD166" s="430"/>
      <c r="AE166" s="430"/>
      <c r="AF166" s="430"/>
      <c r="AG166" s="430"/>
      <c r="AH166" s="430"/>
      <c r="AI166" s="430"/>
      <c r="AJ166" s="431"/>
      <c r="AK166" s="89"/>
    </row>
    <row r="167" spans="1:37" ht="9.75" customHeight="1">
      <c r="A167" s="89"/>
      <c r="B167" s="89"/>
      <c r="C167" s="89"/>
      <c r="D167" s="366">
        <v>82</v>
      </c>
      <c r="E167" s="336" t="s">
        <v>458</v>
      </c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36"/>
      <c r="R167" s="336"/>
      <c r="S167" s="336"/>
      <c r="T167" s="337"/>
      <c r="U167" s="497">
        <f>IF(M18="X",S117,0)</f>
        <v>0</v>
      </c>
      <c r="V167" s="497"/>
      <c r="W167" s="497"/>
      <c r="X167" s="497"/>
      <c r="Y167" s="497"/>
      <c r="Z167" s="497"/>
      <c r="AA167" s="497"/>
      <c r="AB167" s="497"/>
      <c r="AC167" s="330"/>
      <c r="AD167" s="331"/>
      <c r="AE167" s="331"/>
      <c r="AF167" s="331"/>
      <c r="AG167" s="331"/>
      <c r="AH167" s="331"/>
      <c r="AI167" s="331"/>
      <c r="AJ167" s="332"/>
      <c r="AK167" s="89"/>
    </row>
    <row r="168" spans="1:37" ht="9.75" customHeight="1">
      <c r="A168" s="89" t="s">
        <v>115</v>
      </c>
      <c r="B168" s="89"/>
      <c r="C168" s="89"/>
      <c r="D168" s="342"/>
      <c r="E168" s="324" t="s">
        <v>459</v>
      </c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5"/>
      <c r="U168" s="497"/>
      <c r="V168" s="497"/>
      <c r="W168" s="497"/>
      <c r="X168" s="497"/>
      <c r="Y168" s="497"/>
      <c r="Z168" s="497"/>
      <c r="AA168" s="497"/>
      <c r="AB168" s="497"/>
      <c r="AC168" s="429"/>
      <c r="AD168" s="430"/>
      <c r="AE168" s="430"/>
      <c r="AF168" s="430"/>
      <c r="AG168" s="430"/>
      <c r="AH168" s="430"/>
      <c r="AI168" s="430"/>
      <c r="AJ168" s="431"/>
      <c r="AK168" s="89"/>
    </row>
    <row r="169" spans="1:37" ht="9.75" customHeight="1">
      <c r="A169" s="89"/>
      <c r="B169" s="89"/>
      <c r="C169" s="89"/>
      <c r="D169" s="366">
        <v>83</v>
      </c>
      <c r="E169" s="336" t="s">
        <v>460</v>
      </c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37"/>
      <c r="U169" s="497">
        <f>U167-U165</f>
        <v>0</v>
      </c>
      <c r="V169" s="497"/>
      <c r="W169" s="497"/>
      <c r="X169" s="497"/>
      <c r="Y169" s="497"/>
      <c r="Z169" s="497"/>
      <c r="AA169" s="497"/>
      <c r="AB169" s="497"/>
      <c r="AC169" s="330"/>
      <c r="AD169" s="331"/>
      <c r="AE169" s="331"/>
      <c r="AF169" s="331"/>
      <c r="AG169" s="331"/>
      <c r="AH169" s="331"/>
      <c r="AI169" s="331"/>
      <c r="AJ169" s="332"/>
      <c r="AK169" s="89"/>
    </row>
    <row r="170" spans="1:37" ht="9.75" customHeight="1">
      <c r="A170" s="89"/>
      <c r="B170" s="89"/>
      <c r="C170" s="89"/>
      <c r="D170" s="695"/>
      <c r="E170" s="322" t="s">
        <v>455</v>
      </c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3"/>
      <c r="U170" s="715"/>
      <c r="V170" s="715"/>
      <c r="W170" s="715"/>
      <c r="X170" s="715"/>
      <c r="Y170" s="715"/>
      <c r="Z170" s="715"/>
      <c r="AA170" s="715"/>
      <c r="AB170" s="715"/>
      <c r="AC170" s="333"/>
      <c r="AD170" s="334"/>
      <c r="AE170" s="334"/>
      <c r="AF170" s="334"/>
      <c r="AG170" s="334"/>
      <c r="AH170" s="334"/>
      <c r="AI170" s="334"/>
      <c r="AJ170" s="335"/>
      <c r="AK170" s="89"/>
    </row>
    <row r="171" spans="1:37" ht="15" customHeight="1">
      <c r="A171" s="89" t="s">
        <v>115</v>
      </c>
      <c r="B171" s="89"/>
      <c r="C171" s="89"/>
      <c r="D171" s="503" t="s">
        <v>461</v>
      </c>
      <c r="E171" s="504"/>
      <c r="F171" s="504"/>
      <c r="G171" s="504"/>
      <c r="H171" s="504"/>
      <c r="I171" s="504"/>
      <c r="J171" s="504"/>
      <c r="K171" s="504"/>
      <c r="L171" s="504"/>
      <c r="M171" s="504"/>
      <c r="N171" s="504"/>
      <c r="O171" s="504"/>
      <c r="P171" s="504"/>
      <c r="Q171" s="504"/>
      <c r="R171" s="504"/>
      <c r="S171" s="504"/>
      <c r="T171" s="504"/>
      <c r="U171" s="504"/>
      <c r="V171" s="504"/>
      <c r="W171" s="504"/>
      <c r="X171" s="504"/>
      <c r="Y171" s="504"/>
      <c r="Z171" s="504"/>
      <c r="AA171" s="504"/>
      <c r="AB171" s="504"/>
      <c r="AC171" s="504"/>
      <c r="AD171" s="504"/>
      <c r="AE171" s="504"/>
      <c r="AF171" s="504"/>
      <c r="AG171" s="504"/>
      <c r="AH171" s="504"/>
      <c r="AI171" s="504"/>
      <c r="AJ171" s="504"/>
      <c r="AK171" s="89"/>
    </row>
    <row r="172" spans="1:37" ht="9.75" customHeight="1">
      <c r="A172" s="99"/>
      <c r="B172" s="99"/>
      <c r="C172" s="99"/>
      <c r="D172" s="712">
        <v>84</v>
      </c>
      <c r="E172" s="714" t="s">
        <v>462</v>
      </c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4"/>
      <c r="U172" s="358"/>
      <c r="V172" s="358"/>
      <c r="W172" s="358"/>
      <c r="X172" s="358"/>
      <c r="Y172" s="358"/>
      <c r="Z172" s="358"/>
      <c r="AA172" s="358"/>
      <c r="AB172" s="358"/>
      <c r="AC172" s="370"/>
      <c r="AD172" s="371"/>
      <c r="AE172" s="371"/>
      <c r="AF172" s="371"/>
      <c r="AG172" s="371"/>
      <c r="AH172" s="371"/>
      <c r="AI172" s="371"/>
      <c r="AJ172" s="372"/>
      <c r="AK172" s="99"/>
    </row>
    <row r="173" spans="1:37" ht="9.75" customHeight="1">
      <c r="A173" s="89"/>
      <c r="B173" s="89"/>
      <c r="C173" s="89"/>
      <c r="D173" s="713"/>
      <c r="E173" s="324" t="s">
        <v>568</v>
      </c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6"/>
      <c r="U173" s="311"/>
      <c r="V173" s="311"/>
      <c r="W173" s="311"/>
      <c r="X173" s="311"/>
      <c r="Y173" s="311"/>
      <c r="Z173" s="311"/>
      <c r="AA173" s="311"/>
      <c r="AB173" s="311"/>
      <c r="AC173" s="367"/>
      <c r="AD173" s="368"/>
      <c r="AE173" s="368"/>
      <c r="AF173" s="368"/>
      <c r="AG173" s="368"/>
      <c r="AH173" s="368"/>
      <c r="AI173" s="368"/>
      <c r="AJ173" s="369"/>
      <c r="AK173" s="89"/>
    </row>
    <row r="174" spans="1:37" ht="18.75" customHeight="1">
      <c r="A174" s="89" t="s">
        <v>115</v>
      </c>
      <c r="B174" s="89"/>
      <c r="C174" s="89"/>
      <c r="D174" s="121">
        <v>85</v>
      </c>
      <c r="E174" s="338" t="s">
        <v>463</v>
      </c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9"/>
      <c r="U174" s="329"/>
      <c r="V174" s="329"/>
      <c r="W174" s="329"/>
      <c r="X174" s="329"/>
      <c r="Y174" s="329"/>
      <c r="Z174" s="329"/>
      <c r="AA174" s="329"/>
      <c r="AB174" s="329"/>
      <c r="AC174" s="312"/>
      <c r="AD174" s="313"/>
      <c r="AE174" s="313"/>
      <c r="AF174" s="313"/>
      <c r="AG174" s="313"/>
      <c r="AH174" s="313"/>
      <c r="AI174" s="313"/>
      <c r="AJ174" s="314"/>
      <c r="AK174" s="89"/>
    </row>
    <row r="175" spans="1:37" ht="9.75" customHeight="1">
      <c r="A175" s="89"/>
      <c r="B175" s="89"/>
      <c r="C175" s="89"/>
      <c r="D175" s="250">
        <v>86</v>
      </c>
      <c r="E175" s="336" t="s">
        <v>464</v>
      </c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37"/>
      <c r="U175" s="327"/>
      <c r="V175" s="327"/>
      <c r="W175" s="327"/>
      <c r="X175" s="327"/>
      <c r="Y175" s="327"/>
      <c r="Z175" s="327"/>
      <c r="AA175" s="327"/>
      <c r="AB175" s="327"/>
      <c r="AC175" s="330"/>
      <c r="AD175" s="331"/>
      <c r="AE175" s="331"/>
      <c r="AF175" s="331"/>
      <c r="AG175" s="331"/>
      <c r="AH175" s="331"/>
      <c r="AI175" s="331"/>
      <c r="AJ175" s="332"/>
      <c r="AK175" s="89"/>
    </row>
    <row r="176" spans="1:37" ht="9.75" customHeight="1">
      <c r="A176" s="89"/>
      <c r="B176" s="89"/>
      <c r="C176" s="89"/>
      <c r="D176" s="342"/>
      <c r="E176" s="324" t="s">
        <v>372</v>
      </c>
      <c r="F176" s="324"/>
      <c r="G176" s="324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5"/>
      <c r="U176" s="327"/>
      <c r="V176" s="327"/>
      <c r="W176" s="327"/>
      <c r="X176" s="327"/>
      <c r="Y176" s="327"/>
      <c r="Z176" s="327"/>
      <c r="AA176" s="327"/>
      <c r="AB176" s="327"/>
      <c r="AC176" s="429"/>
      <c r="AD176" s="430"/>
      <c r="AE176" s="430"/>
      <c r="AF176" s="430"/>
      <c r="AG176" s="430"/>
      <c r="AH176" s="430"/>
      <c r="AI176" s="430"/>
      <c r="AJ176" s="431"/>
      <c r="AK176" s="89"/>
    </row>
    <row r="177" spans="1:37" ht="18" customHeight="1">
      <c r="A177" s="89" t="s">
        <v>115</v>
      </c>
      <c r="B177" s="89"/>
      <c r="C177" s="89"/>
      <c r="D177" s="121">
        <v>87</v>
      </c>
      <c r="E177" s="338" t="s">
        <v>465</v>
      </c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9"/>
      <c r="U177" s="329"/>
      <c r="V177" s="329"/>
      <c r="W177" s="329"/>
      <c r="X177" s="329"/>
      <c r="Y177" s="329"/>
      <c r="Z177" s="329"/>
      <c r="AA177" s="329"/>
      <c r="AB177" s="329"/>
      <c r="AC177" s="312"/>
      <c r="AD177" s="313"/>
      <c r="AE177" s="313"/>
      <c r="AF177" s="313"/>
      <c r="AG177" s="313"/>
      <c r="AH177" s="313"/>
      <c r="AI177" s="313"/>
      <c r="AJ177" s="314"/>
      <c r="AK177" s="89"/>
    </row>
    <row r="178" spans="1:37" ht="18" customHeight="1">
      <c r="A178" s="89" t="s">
        <v>115</v>
      </c>
      <c r="B178" s="89"/>
      <c r="C178" s="89"/>
      <c r="D178" s="121">
        <v>88</v>
      </c>
      <c r="E178" s="338" t="s">
        <v>466</v>
      </c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  <c r="R178" s="338"/>
      <c r="S178" s="338"/>
      <c r="T178" s="339"/>
      <c r="U178" s="329"/>
      <c r="V178" s="329"/>
      <c r="W178" s="329"/>
      <c r="X178" s="329"/>
      <c r="Y178" s="329"/>
      <c r="Z178" s="329"/>
      <c r="AA178" s="329"/>
      <c r="AB178" s="329"/>
      <c r="AC178" s="312"/>
      <c r="AD178" s="313"/>
      <c r="AE178" s="313"/>
      <c r="AF178" s="313"/>
      <c r="AG178" s="313"/>
      <c r="AH178" s="313"/>
      <c r="AI178" s="313"/>
      <c r="AJ178" s="314"/>
      <c r="AK178" s="89"/>
    </row>
    <row r="179" spans="1:37" ht="18" customHeight="1">
      <c r="A179" s="89"/>
      <c r="B179" s="89"/>
      <c r="C179" s="89"/>
      <c r="D179" s="121">
        <v>89</v>
      </c>
      <c r="E179" s="338" t="s">
        <v>467</v>
      </c>
      <c r="F179" s="338"/>
      <c r="G179" s="338"/>
      <c r="H179" s="338"/>
      <c r="I179" s="338"/>
      <c r="J179" s="338"/>
      <c r="K179" s="338"/>
      <c r="L179" s="338"/>
      <c r="M179" s="338"/>
      <c r="N179" s="338"/>
      <c r="O179" s="338"/>
      <c r="P179" s="338"/>
      <c r="Q179" s="338"/>
      <c r="R179" s="338"/>
      <c r="S179" s="338"/>
      <c r="T179" s="339"/>
      <c r="U179" s="329"/>
      <c r="V179" s="329"/>
      <c r="W179" s="329"/>
      <c r="X179" s="329"/>
      <c r="Y179" s="329"/>
      <c r="Z179" s="329"/>
      <c r="AA179" s="329"/>
      <c r="AB179" s="329"/>
      <c r="AC179" s="312"/>
      <c r="AD179" s="313"/>
      <c r="AE179" s="313"/>
      <c r="AF179" s="313"/>
      <c r="AG179" s="313"/>
      <c r="AH179" s="313"/>
      <c r="AI179" s="313"/>
      <c r="AJ179" s="314"/>
      <c r="AK179" s="89"/>
    </row>
    <row r="180" spans="1:37" ht="9.75" customHeight="1">
      <c r="A180" s="89"/>
      <c r="B180" s="89"/>
      <c r="C180" s="89"/>
      <c r="D180" s="366">
        <v>90</v>
      </c>
      <c r="E180" s="336" t="s">
        <v>468</v>
      </c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7"/>
      <c r="U180" s="310"/>
      <c r="V180" s="310"/>
      <c r="W180" s="310"/>
      <c r="X180" s="310"/>
      <c r="Y180" s="310"/>
      <c r="Z180" s="310"/>
      <c r="AA180" s="310"/>
      <c r="AB180" s="310"/>
      <c r="AC180" s="315"/>
      <c r="AD180" s="316"/>
      <c r="AE180" s="316"/>
      <c r="AF180" s="316"/>
      <c r="AG180" s="316"/>
      <c r="AH180" s="316"/>
      <c r="AI180" s="316"/>
      <c r="AJ180" s="317"/>
      <c r="AK180" s="89"/>
    </row>
    <row r="181" spans="1:37" ht="9.75" customHeight="1">
      <c r="A181" s="89"/>
      <c r="B181" s="89"/>
      <c r="C181" s="89"/>
      <c r="D181" s="342"/>
      <c r="E181" s="324" t="s">
        <v>469</v>
      </c>
      <c r="F181" s="324"/>
      <c r="G181" s="324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5"/>
      <c r="U181" s="311"/>
      <c r="V181" s="311"/>
      <c r="W181" s="311"/>
      <c r="X181" s="311"/>
      <c r="Y181" s="311"/>
      <c r="Z181" s="311"/>
      <c r="AA181" s="311"/>
      <c r="AB181" s="311"/>
      <c r="AC181" s="318"/>
      <c r="AD181" s="319"/>
      <c r="AE181" s="319"/>
      <c r="AF181" s="319"/>
      <c r="AG181" s="319"/>
      <c r="AH181" s="319"/>
      <c r="AI181" s="319"/>
      <c r="AJ181" s="320"/>
      <c r="AK181" s="89"/>
    </row>
    <row r="182" spans="1:37" ht="9.75" customHeight="1">
      <c r="A182" s="89"/>
      <c r="B182" s="89"/>
      <c r="C182" s="89"/>
      <c r="D182" s="366">
        <v>91</v>
      </c>
      <c r="E182" s="336" t="s">
        <v>470</v>
      </c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/>
      <c r="T182" s="337"/>
      <c r="U182" s="326">
        <f>U153-U158-SUM(U172:AB181)</f>
        <v>6348</v>
      </c>
      <c r="V182" s="327"/>
      <c r="W182" s="327"/>
      <c r="X182" s="327"/>
      <c r="Y182" s="327"/>
      <c r="Z182" s="327"/>
      <c r="AA182" s="327"/>
      <c r="AB182" s="327"/>
      <c r="AC182" s="330"/>
      <c r="AD182" s="331"/>
      <c r="AE182" s="331"/>
      <c r="AF182" s="331"/>
      <c r="AG182" s="331"/>
      <c r="AH182" s="331"/>
      <c r="AI182" s="331"/>
      <c r="AJ182" s="332"/>
      <c r="AK182" s="89"/>
    </row>
    <row r="183" spans="1:37" ht="9.75" customHeight="1">
      <c r="A183" s="89"/>
      <c r="B183" s="89"/>
      <c r="C183" s="89"/>
      <c r="D183" s="695"/>
      <c r="E183" s="321" t="s">
        <v>471</v>
      </c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3"/>
      <c r="U183" s="328"/>
      <c r="V183" s="328"/>
      <c r="W183" s="328"/>
      <c r="X183" s="328"/>
      <c r="Y183" s="328"/>
      <c r="Z183" s="328"/>
      <c r="AA183" s="328"/>
      <c r="AB183" s="328"/>
      <c r="AC183" s="333"/>
      <c r="AD183" s="334"/>
      <c r="AE183" s="334"/>
      <c r="AF183" s="334"/>
      <c r="AG183" s="334"/>
      <c r="AH183" s="334"/>
      <c r="AI183" s="334"/>
      <c r="AJ183" s="335"/>
      <c r="AK183" s="89"/>
    </row>
    <row r="184" spans="1:37" ht="10.5" customHeight="1">
      <c r="A184" s="89"/>
      <c r="B184" s="89"/>
      <c r="C184" s="89"/>
      <c r="D184" s="129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52">
        <v>3</v>
      </c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44"/>
      <c r="AF184" s="144"/>
      <c r="AG184" s="144"/>
      <c r="AH184" s="144"/>
      <c r="AI184" s="144"/>
      <c r="AJ184" s="144"/>
      <c r="AK184" s="89"/>
    </row>
    <row r="185" spans="1:37" ht="10.5" customHeight="1">
      <c r="A185" s="149"/>
      <c r="B185" s="710" t="s">
        <v>472</v>
      </c>
      <c r="C185" s="711"/>
      <c r="D185" s="711"/>
      <c r="E185" s="711"/>
      <c r="F185" s="711"/>
      <c r="G185" s="711"/>
      <c r="H185" s="711"/>
      <c r="I185" s="711"/>
      <c r="J185" s="711"/>
      <c r="K185" s="711"/>
      <c r="L185" s="711"/>
      <c r="M185" s="711"/>
      <c r="N185" s="711"/>
      <c r="O185" s="711"/>
      <c r="P185" s="711"/>
      <c r="Q185" s="711"/>
      <c r="R185" s="711"/>
      <c r="S185" s="711"/>
      <c r="T185" s="711"/>
      <c r="U185" s="711"/>
      <c r="V185" s="711"/>
      <c r="W185" s="711"/>
      <c r="X185" s="711"/>
      <c r="Y185" s="711"/>
      <c r="Z185" s="711"/>
      <c r="AA185" s="711"/>
      <c r="AB185" s="711"/>
      <c r="AC185" s="711"/>
      <c r="AD185" s="711"/>
      <c r="AE185" s="711"/>
      <c r="AF185" s="711"/>
      <c r="AG185" s="711"/>
      <c r="AH185" s="711"/>
      <c r="AI185" s="149"/>
      <c r="AJ185" s="149"/>
      <c r="AK185" s="149"/>
    </row>
    <row r="186" spans="1:37" ht="12.75">
      <c r="A186" s="149"/>
      <c r="B186" s="89" t="s">
        <v>42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149"/>
      <c r="AJ186" s="149"/>
      <c r="AK186" s="149"/>
    </row>
    <row r="187" spans="1:37" ht="16.5" customHeight="1">
      <c r="A187" s="149"/>
      <c r="B187" s="719" t="s">
        <v>43</v>
      </c>
      <c r="C187" s="720"/>
      <c r="D187" s="720"/>
      <c r="E187" s="720"/>
      <c r="F187" s="720"/>
      <c r="G187" s="720"/>
      <c r="H187" s="720"/>
      <c r="I187" s="720"/>
      <c r="J187" s="720"/>
      <c r="K187" s="720"/>
      <c r="L187" s="720"/>
      <c r="M187" s="720"/>
      <c r="N187" s="720"/>
      <c r="O187" s="720"/>
      <c r="P187" s="720"/>
      <c r="Q187" s="720"/>
      <c r="R187" s="720"/>
      <c r="S187" s="720"/>
      <c r="T187" s="720"/>
      <c r="U187" s="720"/>
      <c r="V187" s="720"/>
      <c r="W187" s="720"/>
      <c r="X187" s="720"/>
      <c r="Y187" s="720"/>
      <c r="Z187" s="720"/>
      <c r="AA187" s="720"/>
      <c r="AB187" s="720"/>
      <c r="AC187" s="720"/>
      <c r="AD187" s="720"/>
      <c r="AE187" s="720"/>
      <c r="AF187" s="309"/>
      <c r="AG187" s="153"/>
      <c r="AH187" s="154"/>
      <c r="AI187" s="149"/>
      <c r="AJ187" s="149"/>
      <c r="AK187" s="149"/>
    </row>
    <row r="188" spans="1:37" ht="16.5" customHeight="1">
      <c r="A188" s="149"/>
      <c r="B188" s="696" t="s">
        <v>150</v>
      </c>
      <c r="C188" s="535"/>
      <c r="D188" s="535"/>
      <c r="E188" s="535"/>
      <c r="F188" s="535"/>
      <c r="G188" s="535"/>
      <c r="H188" s="535"/>
      <c r="I188" s="535"/>
      <c r="J188" s="535"/>
      <c r="K188" s="535"/>
      <c r="L188" s="535"/>
      <c r="M188" s="535"/>
      <c r="N188" s="535"/>
      <c r="O188" s="535"/>
      <c r="P188" s="535"/>
      <c r="Q188" s="535"/>
      <c r="R188" s="535"/>
      <c r="S188" s="535"/>
      <c r="T188" s="535"/>
      <c r="U188" s="535"/>
      <c r="V188" s="535"/>
      <c r="W188" s="535"/>
      <c r="X188" s="535"/>
      <c r="Y188" s="535"/>
      <c r="Z188" s="535"/>
      <c r="AA188" s="535"/>
      <c r="AB188" s="535"/>
      <c r="AC188" s="535"/>
      <c r="AD188" s="535"/>
      <c r="AE188" s="535"/>
      <c r="AF188" s="313"/>
      <c r="AG188" s="703"/>
      <c r="AH188" s="704"/>
      <c r="AI188" s="149"/>
      <c r="AJ188" s="149"/>
      <c r="AK188" s="149"/>
    </row>
    <row r="189" spans="1:37" ht="16.5" customHeight="1">
      <c r="A189" s="149"/>
      <c r="B189" s="696" t="s">
        <v>156</v>
      </c>
      <c r="C189" s="535"/>
      <c r="D189" s="535"/>
      <c r="E189" s="535"/>
      <c r="F189" s="535"/>
      <c r="G189" s="535"/>
      <c r="H189" s="535"/>
      <c r="I189" s="535"/>
      <c r="J189" s="535"/>
      <c r="K189" s="535"/>
      <c r="L189" s="535"/>
      <c r="M189" s="535"/>
      <c r="N189" s="535"/>
      <c r="O189" s="535"/>
      <c r="P189" s="535"/>
      <c r="Q189" s="535"/>
      <c r="R189" s="535"/>
      <c r="S189" s="535"/>
      <c r="T189" s="535"/>
      <c r="U189" s="535"/>
      <c r="V189" s="535"/>
      <c r="W189" s="535"/>
      <c r="X189" s="535"/>
      <c r="Y189" s="535"/>
      <c r="Z189" s="535"/>
      <c r="AA189" s="535"/>
      <c r="AB189" s="535"/>
      <c r="AC189" s="535"/>
      <c r="AD189" s="535"/>
      <c r="AE189" s="535"/>
      <c r="AF189" s="313"/>
      <c r="AG189" s="703"/>
      <c r="AH189" s="704"/>
      <c r="AI189" s="149"/>
      <c r="AJ189" s="149"/>
      <c r="AK189" s="149"/>
    </row>
    <row r="190" spans="1:37" ht="9.75" customHeight="1">
      <c r="A190" s="149"/>
      <c r="B190" s="707" t="s">
        <v>148</v>
      </c>
      <c r="C190" s="336"/>
      <c r="D190" s="336"/>
      <c r="E190" s="336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  <c r="Q190" s="336"/>
      <c r="R190" s="336"/>
      <c r="S190" s="336"/>
      <c r="T190" s="336"/>
      <c r="U190" s="336"/>
      <c r="V190" s="336"/>
      <c r="W190" s="336"/>
      <c r="X190" s="336"/>
      <c r="Y190" s="336"/>
      <c r="Z190" s="336"/>
      <c r="AA190" s="336"/>
      <c r="AB190" s="336"/>
      <c r="AC190" s="336"/>
      <c r="AD190" s="336"/>
      <c r="AE190" s="336"/>
      <c r="AF190" s="316"/>
      <c r="AG190" s="703"/>
      <c r="AH190" s="704"/>
      <c r="AI190" s="149"/>
      <c r="AJ190" s="149"/>
      <c r="AK190" s="149"/>
    </row>
    <row r="191" spans="1:37" ht="9.75" customHeight="1">
      <c r="A191" s="149"/>
      <c r="B191" s="708" t="s">
        <v>149</v>
      </c>
      <c r="C191" s="709"/>
      <c r="D191" s="709"/>
      <c r="E191" s="709"/>
      <c r="F191" s="709"/>
      <c r="G191" s="709"/>
      <c r="H191" s="709"/>
      <c r="I191" s="709"/>
      <c r="J191" s="709"/>
      <c r="K191" s="709"/>
      <c r="L191" s="709"/>
      <c r="M191" s="709"/>
      <c r="N191" s="709"/>
      <c r="O191" s="709"/>
      <c r="P191" s="709"/>
      <c r="Q191" s="709"/>
      <c r="R191" s="709"/>
      <c r="S191" s="709"/>
      <c r="T191" s="709"/>
      <c r="U191" s="709"/>
      <c r="V191" s="709"/>
      <c r="W191" s="709"/>
      <c r="X191" s="709"/>
      <c r="Y191" s="709"/>
      <c r="Z191" s="709"/>
      <c r="AA191" s="709"/>
      <c r="AB191" s="709"/>
      <c r="AC191" s="709"/>
      <c r="AD191" s="709"/>
      <c r="AE191" s="709"/>
      <c r="AF191" s="319"/>
      <c r="AG191" s="722"/>
      <c r="AH191" s="704"/>
      <c r="AI191" s="149"/>
      <c r="AJ191" s="149"/>
      <c r="AK191" s="149"/>
    </row>
    <row r="192" spans="1:37" ht="16.5" customHeight="1">
      <c r="A192" s="149"/>
      <c r="B192" s="696" t="s">
        <v>147</v>
      </c>
      <c r="C192" s="535"/>
      <c r="D192" s="535"/>
      <c r="E192" s="535"/>
      <c r="F192" s="535"/>
      <c r="G192" s="535"/>
      <c r="H192" s="535"/>
      <c r="I192" s="535"/>
      <c r="J192" s="535"/>
      <c r="K192" s="535"/>
      <c r="L192" s="535"/>
      <c r="M192" s="535"/>
      <c r="N192" s="535"/>
      <c r="O192" s="535"/>
      <c r="P192" s="535"/>
      <c r="Q192" s="535"/>
      <c r="R192" s="535"/>
      <c r="S192" s="535"/>
      <c r="T192" s="535"/>
      <c r="U192" s="535"/>
      <c r="V192" s="535"/>
      <c r="W192" s="535"/>
      <c r="X192" s="535"/>
      <c r="Y192" s="535"/>
      <c r="Z192" s="535"/>
      <c r="AA192" s="535"/>
      <c r="AB192" s="535"/>
      <c r="AC192" s="535"/>
      <c r="AD192" s="535"/>
      <c r="AE192" s="535"/>
      <c r="AF192" s="313"/>
      <c r="AG192" s="703"/>
      <c r="AH192" s="704"/>
      <c r="AI192" s="149"/>
      <c r="AJ192" s="149"/>
      <c r="AK192" s="149"/>
    </row>
    <row r="193" spans="1:37" ht="16.5" customHeight="1">
      <c r="A193" s="149"/>
      <c r="B193" s="696" t="s">
        <v>146</v>
      </c>
      <c r="C193" s="535"/>
      <c r="D193" s="535"/>
      <c r="E193" s="535"/>
      <c r="F193" s="535"/>
      <c r="G193" s="535"/>
      <c r="H193" s="535"/>
      <c r="I193" s="535"/>
      <c r="J193" s="535"/>
      <c r="K193" s="535"/>
      <c r="L193" s="535"/>
      <c r="M193" s="535"/>
      <c r="N193" s="535"/>
      <c r="O193" s="535"/>
      <c r="P193" s="535"/>
      <c r="Q193" s="535"/>
      <c r="R193" s="535"/>
      <c r="S193" s="535"/>
      <c r="T193" s="535"/>
      <c r="U193" s="535"/>
      <c r="V193" s="535"/>
      <c r="W193" s="535"/>
      <c r="X193" s="535"/>
      <c r="Y193" s="535"/>
      <c r="Z193" s="535"/>
      <c r="AA193" s="535"/>
      <c r="AB193" s="535"/>
      <c r="AC193" s="535"/>
      <c r="AD193" s="535"/>
      <c r="AE193" s="535"/>
      <c r="AF193" s="313"/>
      <c r="AG193" s="703"/>
      <c r="AH193" s="704"/>
      <c r="AI193" s="149"/>
      <c r="AJ193" s="149"/>
      <c r="AK193" s="149"/>
    </row>
    <row r="194" spans="1:37" ht="16.5" customHeight="1">
      <c r="A194" s="149"/>
      <c r="B194" s="696" t="s">
        <v>145</v>
      </c>
      <c r="C194" s="535"/>
      <c r="D194" s="535"/>
      <c r="E194" s="535"/>
      <c r="F194" s="535"/>
      <c r="G194" s="535"/>
      <c r="H194" s="535"/>
      <c r="I194" s="535"/>
      <c r="J194" s="535"/>
      <c r="K194" s="535"/>
      <c r="L194" s="535"/>
      <c r="M194" s="535"/>
      <c r="N194" s="535"/>
      <c r="O194" s="535"/>
      <c r="P194" s="535"/>
      <c r="Q194" s="535"/>
      <c r="R194" s="535"/>
      <c r="S194" s="535"/>
      <c r="T194" s="535"/>
      <c r="U194" s="535"/>
      <c r="V194" s="535"/>
      <c r="W194" s="535"/>
      <c r="X194" s="535"/>
      <c r="Y194" s="535"/>
      <c r="Z194" s="535"/>
      <c r="AA194" s="535"/>
      <c r="AB194" s="535"/>
      <c r="AC194" s="535"/>
      <c r="AD194" s="535"/>
      <c r="AE194" s="535"/>
      <c r="AF194" s="313"/>
      <c r="AG194" s="703"/>
      <c r="AH194" s="704"/>
      <c r="AI194" s="149"/>
      <c r="AJ194" s="149"/>
      <c r="AK194" s="149"/>
    </row>
    <row r="195" spans="1:37" ht="9.75" customHeight="1">
      <c r="A195" s="149"/>
      <c r="B195" s="707" t="s">
        <v>143</v>
      </c>
      <c r="C195" s="336"/>
      <c r="D195" s="336"/>
      <c r="E195" s="336"/>
      <c r="F195" s="336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  <c r="Q195" s="336"/>
      <c r="R195" s="336"/>
      <c r="S195" s="336"/>
      <c r="T195" s="336"/>
      <c r="U195" s="336"/>
      <c r="V195" s="336"/>
      <c r="W195" s="336"/>
      <c r="X195" s="336"/>
      <c r="Y195" s="336"/>
      <c r="Z195" s="336"/>
      <c r="AA195" s="336"/>
      <c r="AB195" s="336"/>
      <c r="AC195" s="336"/>
      <c r="AD195" s="336"/>
      <c r="AE195" s="336"/>
      <c r="AF195" s="316"/>
      <c r="AG195" s="703"/>
      <c r="AH195" s="704"/>
      <c r="AI195" s="149"/>
      <c r="AJ195" s="149"/>
      <c r="AK195" s="149"/>
    </row>
    <row r="196" spans="1:37" ht="9" customHeight="1">
      <c r="A196" s="149"/>
      <c r="B196" s="708" t="s">
        <v>144</v>
      </c>
      <c r="C196" s="709"/>
      <c r="D196" s="709"/>
      <c r="E196" s="709"/>
      <c r="F196" s="709"/>
      <c r="G196" s="709"/>
      <c r="H196" s="709"/>
      <c r="I196" s="709"/>
      <c r="J196" s="709"/>
      <c r="K196" s="709"/>
      <c r="L196" s="709"/>
      <c r="M196" s="709"/>
      <c r="N196" s="709"/>
      <c r="O196" s="709"/>
      <c r="P196" s="709"/>
      <c r="Q196" s="709"/>
      <c r="R196" s="709"/>
      <c r="S196" s="709"/>
      <c r="T196" s="709"/>
      <c r="U196" s="709"/>
      <c r="V196" s="709"/>
      <c r="W196" s="709"/>
      <c r="X196" s="709"/>
      <c r="Y196" s="709"/>
      <c r="Z196" s="709"/>
      <c r="AA196" s="709"/>
      <c r="AB196" s="709"/>
      <c r="AC196" s="709"/>
      <c r="AD196" s="709"/>
      <c r="AE196" s="709"/>
      <c r="AF196" s="319"/>
      <c r="AG196" s="722"/>
      <c r="AH196" s="704"/>
      <c r="AI196" s="149"/>
      <c r="AJ196" s="149"/>
      <c r="AK196" s="149"/>
    </row>
    <row r="197" spans="1:37" ht="16.5" customHeight="1">
      <c r="A197" s="149"/>
      <c r="B197" s="696" t="s">
        <v>151</v>
      </c>
      <c r="C197" s="535"/>
      <c r="D197" s="535"/>
      <c r="E197" s="535"/>
      <c r="F197" s="535"/>
      <c r="G197" s="535"/>
      <c r="H197" s="535"/>
      <c r="I197" s="535"/>
      <c r="J197" s="535"/>
      <c r="K197" s="535"/>
      <c r="L197" s="535"/>
      <c r="M197" s="535"/>
      <c r="N197" s="535"/>
      <c r="O197" s="535"/>
      <c r="P197" s="535"/>
      <c r="Q197" s="535"/>
      <c r="R197" s="535"/>
      <c r="S197" s="535"/>
      <c r="T197" s="535"/>
      <c r="U197" s="535"/>
      <c r="V197" s="535"/>
      <c r="W197" s="535"/>
      <c r="X197" s="535"/>
      <c r="Y197" s="535"/>
      <c r="Z197" s="535"/>
      <c r="AA197" s="535"/>
      <c r="AB197" s="535"/>
      <c r="AC197" s="535"/>
      <c r="AD197" s="535"/>
      <c r="AE197" s="535"/>
      <c r="AF197" s="313"/>
      <c r="AG197" s="703"/>
      <c r="AH197" s="704"/>
      <c r="AI197" s="149"/>
      <c r="AJ197" s="149"/>
      <c r="AK197" s="149"/>
    </row>
    <row r="198" spans="1:37" ht="16.5" customHeight="1">
      <c r="A198" s="149"/>
      <c r="B198" s="696" t="s">
        <v>152</v>
      </c>
      <c r="C198" s="535"/>
      <c r="D198" s="535"/>
      <c r="E198" s="535"/>
      <c r="F198" s="535"/>
      <c r="G198" s="535"/>
      <c r="H198" s="535"/>
      <c r="I198" s="535"/>
      <c r="J198" s="535"/>
      <c r="K198" s="535"/>
      <c r="L198" s="535"/>
      <c r="M198" s="535"/>
      <c r="N198" s="535"/>
      <c r="O198" s="535"/>
      <c r="P198" s="535"/>
      <c r="Q198" s="535"/>
      <c r="R198" s="535"/>
      <c r="S198" s="535"/>
      <c r="T198" s="535"/>
      <c r="U198" s="535"/>
      <c r="V198" s="535"/>
      <c r="W198" s="535"/>
      <c r="X198" s="535"/>
      <c r="Y198" s="535"/>
      <c r="Z198" s="535"/>
      <c r="AA198" s="535"/>
      <c r="AB198" s="535"/>
      <c r="AC198" s="535"/>
      <c r="AD198" s="535"/>
      <c r="AE198" s="535"/>
      <c r="AF198" s="313"/>
      <c r="AG198" s="703"/>
      <c r="AH198" s="704"/>
      <c r="AI198" s="149"/>
      <c r="AJ198" s="149"/>
      <c r="AK198" s="149"/>
    </row>
    <row r="199" spans="1:37" ht="16.5" customHeight="1">
      <c r="A199" s="149"/>
      <c r="B199" s="696" t="s">
        <v>153</v>
      </c>
      <c r="C199" s="535"/>
      <c r="D199" s="535"/>
      <c r="E199" s="535"/>
      <c r="F199" s="535"/>
      <c r="G199" s="535"/>
      <c r="H199" s="535"/>
      <c r="I199" s="535"/>
      <c r="J199" s="535"/>
      <c r="K199" s="535"/>
      <c r="L199" s="535"/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5"/>
      <c r="X199" s="535"/>
      <c r="Y199" s="535"/>
      <c r="Z199" s="535"/>
      <c r="AA199" s="535"/>
      <c r="AB199" s="535"/>
      <c r="AC199" s="535"/>
      <c r="AD199" s="535"/>
      <c r="AE199" s="535"/>
      <c r="AF199" s="313"/>
      <c r="AG199" s="703"/>
      <c r="AH199" s="704"/>
      <c r="AI199" s="149"/>
      <c r="AJ199" s="149"/>
      <c r="AK199" s="149"/>
    </row>
    <row r="200" spans="1:37" ht="16.5" customHeight="1">
      <c r="A200" s="149"/>
      <c r="B200" s="696" t="s">
        <v>154</v>
      </c>
      <c r="C200" s="535"/>
      <c r="D200" s="535"/>
      <c r="E200" s="535"/>
      <c r="F200" s="535"/>
      <c r="G200" s="535"/>
      <c r="H200" s="535"/>
      <c r="I200" s="535"/>
      <c r="J200" s="535"/>
      <c r="K200" s="535"/>
      <c r="L200" s="535"/>
      <c r="M200" s="535"/>
      <c r="N200" s="535"/>
      <c r="O200" s="535"/>
      <c r="P200" s="535"/>
      <c r="Q200" s="535"/>
      <c r="R200" s="535"/>
      <c r="S200" s="535"/>
      <c r="T200" s="535"/>
      <c r="U200" s="535"/>
      <c r="V200" s="535"/>
      <c r="W200" s="535"/>
      <c r="X200" s="535"/>
      <c r="Y200" s="535"/>
      <c r="Z200" s="535"/>
      <c r="AA200" s="535"/>
      <c r="AB200" s="535"/>
      <c r="AC200" s="535"/>
      <c r="AD200" s="535"/>
      <c r="AE200" s="535"/>
      <c r="AF200" s="313"/>
      <c r="AG200" s="703"/>
      <c r="AH200" s="704"/>
      <c r="AI200" s="149"/>
      <c r="AJ200" s="149"/>
      <c r="AK200" s="149"/>
    </row>
    <row r="201" spans="1:37" ht="16.5" customHeight="1">
      <c r="A201" s="149"/>
      <c r="B201" s="705" t="s">
        <v>155</v>
      </c>
      <c r="C201" s="706"/>
      <c r="D201" s="706"/>
      <c r="E201" s="706"/>
      <c r="F201" s="706"/>
      <c r="G201" s="706"/>
      <c r="H201" s="706"/>
      <c r="I201" s="706"/>
      <c r="J201" s="706"/>
      <c r="K201" s="706"/>
      <c r="L201" s="706"/>
      <c r="M201" s="706"/>
      <c r="N201" s="706"/>
      <c r="O201" s="706"/>
      <c r="P201" s="706"/>
      <c r="Q201" s="706"/>
      <c r="R201" s="706"/>
      <c r="S201" s="706"/>
      <c r="T201" s="706"/>
      <c r="U201" s="706"/>
      <c r="V201" s="706"/>
      <c r="W201" s="706"/>
      <c r="X201" s="706"/>
      <c r="Y201" s="706"/>
      <c r="Z201" s="706"/>
      <c r="AA201" s="706"/>
      <c r="AB201" s="706"/>
      <c r="AC201" s="706"/>
      <c r="AD201" s="706"/>
      <c r="AE201" s="706"/>
      <c r="AF201" s="472"/>
      <c r="AG201" s="493"/>
      <c r="AH201" s="723"/>
      <c r="AI201" s="149"/>
      <c r="AJ201" s="149"/>
      <c r="AK201" s="149"/>
    </row>
    <row r="202" spans="1:37" ht="6" customHeight="1" thickBot="1">
      <c r="A202" s="149"/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49"/>
      <c r="AJ202" s="149"/>
      <c r="AK202" s="149"/>
    </row>
    <row r="203" spans="1:37" ht="18" customHeight="1" thickTop="1">
      <c r="A203" s="149"/>
      <c r="B203" s="398" t="s">
        <v>44</v>
      </c>
      <c r="C203" s="398"/>
      <c r="D203" s="398"/>
      <c r="E203" s="398"/>
      <c r="F203" s="398"/>
      <c r="G203" s="398"/>
      <c r="H203" s="398"/>
      <c r="I203" s="398"/>
      <c r="J203" s="398"/>
      <c r="K203" s="398"/>
      <c r="L203" s="398"/>
      <c r="M203" s="398"/>
      <c r="N203" s="398"/>
      <c r="O203" s="398"/>
      <c r="P203" s="398"/>
      <c r="Q203" s="398"/>
      <c r="R203" s="398"/>
      <c r="S203" s="398"/>
      <c r="T203" s="398"/>
      <c r="U203" s="398"/>
      <c r="V203" s="398"/>
      <c r="W203" s="398"/>
      <c r="X203" s="398"/>
      <c r="Y203" s="398"/>
      <c r="Z203" s="398"/>
      <c r="AA203" s="398"/>
      <c r="AB203" s="398"/>
      <c r="AC203" s="398"/>
      <c r="AD203" s="398"/>
      <c r="AE203" s="398"/>
      <c r="AF203" s="398"/>
      <c r="AG203" s="398"/>
      <c r="AH203" s="398"/>
      <c r="AI203" s="149"/>
      <c r="AJ203" s="149"/>
      <c r="AK203" s="149"/>
    </row>
    <row r="204" spans="1:37" ht="16.5" customHeight="1">
      <c r="A204" s="149"/>
      <c r="B204" s="19" t="s">
        <v>45</v>
      </c>
      <c r="C204" s="399"/>
      <c r="D204" s="399"/>
      <c r="E204" s="399"/>
      <c r="F204" s="399"/>
      <c r="G204" s="399"/>
      <c r="H204" s="399"/>
      <c r="I204" s="399"/>
      <c r="J204" s="399"/>
      <c r="K204" s="9" t="s">
        <v>46</v>
      </c>
      <c r="L204" s="697"/>
      <c r="M204" s="698"/>
      <c r="N204" s="698"/>
      <c r="O204" s="698"/>
      <c r="P204" s="699"/>
      <c r="Q204" s="89"/>
      <c r="R204" s="89"/>
      <c r="S204" s="89"/>
      <c r="T204" s="89"/>
      <c r="U204" s="89"/>
      <c r="V204" s="89"/>
      <c r="W204" s="89"/>
      <c r="X204" s="89"/>
      <c r="Y204" s="89"/>
      <c r="Z204" s="700"/>
      <c r="AA204" s="701"/>
      <c r="AB204" s="701"/>
      <c r="AC204" s="701"/>
      <c r="AD204" s="701"/>
      <c r="AE204" s="701"/>
      <c r="AF204" s="701"/>
      <c r="AG204" s="701"/>
      <c r="AH204" s="702"/>
      <c r="AI204" s="149"/>
      <c r="AJ204" s="149"/>
      <c r="AK204" s="149"/>
    </row>
    <row r="205" spans="1:37" ht="11.25" customHeight="1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371" t="s">
        <v>124</v>
      </c>
      <c r="AA205" s="371"/>
      <c r="AB205" s="371"/>
      <c r="AC205" s="371"/>
      <c r="AD205" s="371"/>
      <c r="AE205" s="371"/>
      <c r="AF205" s="371"/>
      <c r="AG205" s="371"/>
      <c r="AH205" s="371"/>
      <c r="AI205" s="149"/>
      <c r="AJ205" s="149"/>
      <c r="AK205" s="149"/>
    </row>
    <row r="206" spans="1:37" ht="11.25" customHeight="1">
      <c r="A206" s="89"/>
      <c r="B206" s="373" t="s">
        <v>47</v>
      </c>
      <c r="C206" s="373"/>
      <c r="D206" s="373"/>
      <c r="E206" s="373"/>
      <c r="F206" s="373"/>
      <c r="G206" s="373"/>
      <c r="H206" s="373"/>
      <c r="I206" s="373"/>
      <c r="J206" s="373"/>
      <c r="K206" s="373"/>
      <c r="L206" s="373"/>
      <c r="M206" s="373"/>
      <c r="N206" s="373"/>
      <c r="O206" s="373"/>
      <c r="P206" s="373"/>
      <c r="Q206" s="373"/>
      <c r="R206" s="373"/>
      <c r="S206" s="373"/>
      <c r="T206" s="373"/>
      <c r="U206" s="373"/>
      <c r="V206" s="373"/>
      <c r="W206" s="373"/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89"/>
      <c r="AJ206" s="89"/>
      <c r="AK206" s="89"/>
    </row>
    <row r="207" spans="1:37" ht="3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</row>
    <row r="208" spans="1:37" ht="16.5" customHeight="1">
      <c r="A208" s="89"/>
      <c r="B208" s="721" t="s">
        <v>40</v>
      </c>
      <c r="C208" s="375"/>
      <c r="D208" s="375"/>
      <c r="E208" s="375"/>
      <c r="F208" s="376"/>
      <c r="G208" s="387"/>
      <c r="H208" s="388"/>
      <c r="I208" s="388"/>
      <c r="J208" s="388"/>
      <c r="K208" s="388"/>
      <c r="L208" s="388"/>
      <c r="M208" s="388"/>
      <c r="N208" s="388"/>
      <c r="O208" s="388"/>
      <c r="P208" s="388"/>
      <c r="Q208" s="388"/>
      <c r="R208" s="374" t="s">
        <v>48</v>
      </c>
      <c r="S208" s="377"/>
      <c r="T208" s="382"/>
      <c r="U208" s="383"/>
      <c r="V208" s="383"/>
      <c r="W208" s="383"/>
      <c r="X208" s="374" t="s">
        <v>125</v>
      </c>
      <c r="Y208" s="375"/>
      <c r="Z208" s="375"/>
      <c r="AA208" s="375"/>
      <c r="AB208" s="375"/>
      <c r="AC208" s="376"/>
      <c r="AD208" s="406"/>
      <c r="AE208" s="406"/>
      <c r="AF208" s="406"/>
      <c r="AG208" s="406"/>
      <c r="AH208" s="407"/>
      <c r="AI208" s="89"/>
      <c r="AJ208" s="89"/>
      <c r="AK208" s="89"/>
    </row>
    <row r="209" spans="1:37" ht="9.75" customHeight="1">
      <c r="A209" s="89"/>
      <c r="B209" s="408" t="s">
        <v>49</v>
      </c>
      <c r="C209" s="409"/>
      <c r="D209" s="409"/>
      <c r="E209" s="410"/>
      <c r="F209" s="378"/>
      <c r="G209" s="379"/>
      <c r="H209" s="379"/>
      <c r="I209" s="379"/>
      <c r="J209" s="379"/>
      <c r="K209" s="379"/>
      <c r="L209" s="379"/>
      <c r="M209" s="379"/>
      <c r="N209" s="414" t="s">
        <v>50</v>
      </c>
      <c r="O209" s="418"/>
      <c r="P209" s="420"/>
      <c r="Q209" s="421"/>
      <c r="R209" s="414" t="s">
        <v>127</v>
      </c>
      <c r="S209" s="409"/>
      <c r="T209" s="409"/>
      <c r="U209" s="410"/>
      <c r="V209" s="378"/>
      <c r="W209" s="379"/>
      <c r="X209" s="379"/>
      <c r="Y209" s="379"/>
      <c r="Z209" s="379"/>
      <c r="AA209" s="379"/>
      <c r="AB209" s="384" t="s">
        <v>126</v>
      </c>
      <c r="AC209" s="385"/>
      <c r="AD209" s="385"/>
      <c r="AE209" s="385"/>
      <c r="AF209" s="385"/>
      <c r="AG209" s="385"/>
      <c r="AH209" s="386"/>
      <c r="AI209" s="89"/>
      <c r="AJ209" s="89"/>
      <c r="AK209" s="89"/>
    </row>
    <row r="210" spans="1:37" ht="9.75" customHeight="1">
      <c r="A210" s="89"/>
      <c r="B210" s="411"/>
      <c r="C210" s="412"/>
      <c r="D210" s="412"/>
      <c r="E210" s="413"/>
      <c r="F210" s="380"/>
      <c r="G210" s="381"/>
      <c r="H210" s="381"/>
      <c r="I210" s="381"/>
      <c r="J210" s="381"/>
      <c r="K210" s="381"/>
      <c r="L210" s="381"/>
      <c r="M210" s="381"/>
      <c r="N210" s="412"/>
      <c r="O210" s="419"/>
      <c r="P210" s="422"/>
      <c r="Q210" s="423"/>
      <c r="R210" s="412"/>
      <c r="S210" s="412"/>
      <c r="T210" s="412"/>
      <c r="U210" s="413"/>
      <c r="V210" s="380"/>
      <c r="W210" s="381"/>
      <c r="X210" s="381"/>
      <c r="Y210" s="381"/>
      <c r="Z210" s="381"/>
      <c r="AA210" s="381"/>
      <c r="AB210" s="415"/>
      <c r="AC210" s="416"/>
      <c r="AD210" s="416"/>
      <c r="AE210" s="416"/>
      <c r="AF210" s="416"/>
      <c r="AG210" s="416"/>
      <c r="AH210" s="417"/>
      <c r="AI210" s="89"/>
      <c r="AJ210" s="89"/>
      <c r="AK210" s="89"/>
    </row>
    <row r="211" spans="1:37" ht="5.25" customHeight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</row>
    <row r="212" spans="1:37" ht="12.75">
      <c r="A212" s="89"/>
      <c r="B212" s="89" t="s">
        <v>128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63"/>
      <c r="AB212" s="64"/>
      <c r="AC212" s="64"/>
      <c r="AD212" s="64"/>
      <c r="AE212" s="64"/>
      <c r="AF212" s="65"/>
      <c r="AG212" s="158"/>
      <c r="AH212" s="159"/>
      <c r="AI212" s="89"/>
      <c r="AJ212" s="89"/>
      <c r="AK212" s="89"/>
    </row>
    <row r="213" spans="1:37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</row>
    <row r="214" spans="1:37" ht="12.75" customHeight="1">
      <c r="A214" s="89"/>
      <c r="B214" s="373" t="s">
        <v>51</v>
      </c>
      <c r="C214" s="373"/>
      <c r="D214" s="373"/>
      <c r="E214" s="373"/>
      <c r="F214" s="373"/>
      <c r="G214" s="373"/>
      <c r="H214" s="373"/>
      <c r="I214" s="373"/>
      <c r="J214" s="373"/>
      <c r="K214" s="373"/>
      <c r="L214" s="373"/>
      <c r="M214" s="373"/>
      <c r="N214" s="373"/>
      <c r="O214" s="373"/>
      <c r="P214" s="373"/>
      <c r="Q214" s="373"/>
      <c r="R214" s="373"/>
      <c r="S214" s="373"/>
      <c r="T214" s="373"/>
      <c r="U214" s="373"/>
      <c r="V214" s="373"/>
      <c r="W214" s="373"/>
      <c r="X214" s="373"/>
      <c r="Y214" s="373"/>
      <c r="Z214" s="373"/>
      <c r="AA214" s="373"/>
      <c r="AB214" s="373"/>
      <c r="AC214" s="373"/>
      <c r="AD214" s="373"/>
      <c r="AE214" s="373"/>
      <c r="AF214" s="373"/>
      <c r="AG214" s="373"/>
      <c r="AH214" s="373"/>
      <c r="AI214" s="89"/>
      <c r="AJ214" s="89"/>
      <c r="AK214" s="89"/>
    </row>
    <row r="215" spans="1:37" ht="3.75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</row>
    <row r="216" spans="1:37" ht="14.25" customHeight="1">
      <c r="A216" s="89"/>
      <c r="B216" s="99" t="s">
        <v>129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128"/>
      <c r="P216" s="128"/>
      <c r="Q216" s="156"/>
      <c r="R216" s="99" t="s">
        <v>69</v>
      </c>
      <c r="S216" s="89"/>
      <c r="T216" s="89"/>
      <c r="U216" s="89"/>
      <c r="V216" s="89"/>
      <c r="W216" s="104"/>
      <c r="X216" s="157"/>
      <c r="Y216" s="99" t="s">
        <v>130</v>
      </c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</row>
    <row r="217" spans="1:37" ht="5.25" customHeight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</row>
    <row r="218" spans="1:37" ht="13.5" customHeight="1">
      <c r="A218" s="89"/>
      <c r="B218" s="99" t="s">
        <v>52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403"/>
      <c r="Q218" s="404"/>
      <c r="R218" s="404"/>
      <c r="S218" s="404"/>
      <c r="T218" s="404"/>
      <c r="U218" s="405"/>
      <c r="V218" s="89"/>
      <c r="W218" s="89"/>
      <c r="X218" s="89"/>
      <c r="Y218" s="89"/>
      <c r="Z218" s="89" t="s">
        <v>53</v>
      </c>
      <c r="AA218" s="89"/>
      <c r="AB218" s="89"/>
      <c r="AC218" s="403"/>
      <c r="AD218" s="404"/>
      <c r="AE218" s="404"/>
      <c r="AF218" s="404"/>
      <c r="AG218" s="404"/>
      <c r="AH218" s="405"/>
      <c r="AI218" s="89"/>
      <c r="AJ218" s="89"/>
      <c r="AK218" s="89"/>
    </row>
    <row r="219" spans="1:37" ht="7.5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</row>
    <row r="220" spans="1:37" ht="13.5" customHeight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99" t="s">
        <v>54</v>
      </c>
      <c r="U220" s="89"/>
      <c r="V220" s="89"/>
      <c r="W220" s="89"/>
      <c r="X220" s="89"/>
      <c r="Y220" s="89"/>
      <c r="Z220" s="89"/>
      <c r="AA220" s="89"/>
      <c r="AB220" s="89"/>
      <c r="AC220" s="403"/>
      <c r="AD220" s="404"/>
      <c r="AE220" s="404"/>
      <c r="AF220" s="404"/>
      <c r="AG220" s="404"/>
      <c r="AH220" s="405"/>
      <c r="AI220" s="89"/>
      <c r="AJ220" s="89"/>
      <c r="AK220" s="89"/>
    </row>
    <row r="221" spans="1:37" ht="9.75" customHeight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</row>
    <row r="222" spans="1:37" ht="15" customHeight="1">
      <c r="A222" s="89"/>
      <c r="B222" s="400" t="s">
        <v>55</v>
      </c>
      <c r="C222" s="401"/>
      <c r="D222" s="401"/>
      <c r="E222" s="401"/>
      <c r="F222" s="401"/>
      <c r="G222" s="401"/>
      <c r="H222" s="401"/>
      <c r="I222" s="401"/>
      <c r="J222" s="401"/>
      <c r="K222" s="401"/>
      <c r="L222" s="401"/>
      <c r="M222" s="401"/>
      <c r="N222" s="401"/>
      <c r="O222" s="401"/>
      <c r="P222" s="401"/>
      <c r="Q222" s="401"/>
      <c r="R222" s="401"/>
      <c r="S222" s="401"/>
      <c r="T222" s="401"/>
      <c r="U222" s="401"/>
      <c r="V222" s="401"/>
      <c r="W222" s="401"/>
      <c r="X222" s="401"/>
      <c r="Y222" s="401"/>
      <c r="Z222" s="401"/>
      <c r="AA222" s="401"/>
      <c r="AB222" s="401"/>
      <c r="AC222" s="401"/>
      <c r="AD222" s="401"/>
      <c r="AE222" s="401"/>
      <c r="AF222" s="401"/>
      <c r="AG222" s="401"/>
      <c r="AH222" s="402"/>
      <c r="AI222" s="89"/>
      <c r="AJ222" s="89"/>
      <c r="AK222" s="89"/>
    </row>
    <row r="223" spans="1:37" ht="15" customHeight="1">
      <c r="A223" s="89"/>
      <c r="B223" s="716" t="s">
        <v>131</v>
      </c>
      <c r="C223" s="717"/>
      <c r="D223" s="717"/>
      <c r="E223" s="717"/>
      <c r="F223" s="717"/>
      <c r="G223" s="717"/>
      <c r="H223" s="717"/>
      <c r="I223" s="717"/>
      <c r="J223" s="717"/>
      <c r="K223" s="717"/>
      <c r="L223" s="717"/>
      <c r="M223" s="717"/>
      <c r="N223" s="717"/>
      <c r="O223" s="717"/>
      <c r="P223" s="717"/>
      <c r="Q223" s="717"/>
      <c r="R223" s="717"/>
      <c r="S223" s="717"/>
      <c r="T223" s="717"/>
      <c r="U223" s="717"/>
      <c r="V223" s="717"/>
      <c r="W223" s="717"/>
      <c r="X223" s="717"/>
      <c r="Y223" s="717"/>
      <c r="Z223" s="717"/>
      <c r="AA223" s="717"/>
      <c r="AB223" s="717"/>
      <c r="AC223" s="717"/>
      <c r="AD223" s="717"/>
      <c r="AE223" s="717"/>
      <c r="AF223" s="717"/>
      <c r="AG223" s="717"/>
      <c r="AH223" s="718"/>
      <c r="AI223" s="89"/>
      <c r="AJ223" s="89"/>
      <c r="AK223" s="89"/>
    </row>
    <row r="224" spans="1:37" ht="15" customHeight="1">
      <c r="A224" s="89"/>
      <c r="B224" s="389" t="s">
        <v>134</v>
      </c>
      <c r="C224" s="393"/>
      <c r="D224" s="393"/>
      <c r="E224" s="393"/>
      <c r="F224" s="393"/>
      <c r="G224" s="393"/>
      <c r="H224" s="393"/>
      <c r="I224" s="393"/>
      <c r="J224" s="393"/>
      <c r="K224" s="393"/>
      <c r="L224" s="394" t="s">
        <v>133</v>
      </c>
      <c r="M224" s="395"/>
      <c r="N224" s="395"/>
      <c r="O224" s="395"/>
      <c r="P224" s="395"/>
      <c r="Q224" s="395"/>
      <c r="R224" s="395"/>
      <c r="S224" s="395"/>
      <c r="T224" s="395"/>
      <c r="U224" s="395"/>
      <c r="V224" s="395"/>
      <c r="W224" s="395"/>
      <c r="X224" s="395"/>
      <c r="Y224" s="395"/>
      <c r="Z224" s="395"/>
      <c r="AA224" s="395"/>
      <c r="AB224" s="395"/>
      <c r="AC224" s="395"/>
      <c r="AD224" s="395"/>
      <c r="AE224" s="395"/>
      <c r="AF224" s="395"/>
      <c r="AG224" s="14" t="s">
        <v>132</v>
      </c>
      <c r="AH224" s="13"/>
      <c r="AI224" s="89"/>
      <c r="AJ224" s="89"/>
      <c r="AK224" s="89"/>
    </row>
    <row r="225" spans="1:37" ht="15" customHeight="1">
      <c r="A225" s="89"/>
      <c r="B225" s="389" t="s">
        <v>57</v>
      </c>
      <c r="C225" s="390"/>
      <c r="D225" s="390"/>
      <c r="E225" s="390"/>
      <c r="F225" s="390"/>
      <c r="G225" s="390"/>
      <c r="H225" s="390"/>
      <c r="I225" s="394" t="s">
        <v>66</v>
      </c>
      <c r="J225" s="394"/>
      <c r="K225" s="394"/>
      <c r="L225" s="394"/>
      <c r="M225" s="394"/>
      <c r="N225" s="394"/>
      <c r="O225" s="394"/>
      <c r="P225" s="394"/>
      <c r="Q225" s="394"/>
      <c r="R225" s="394"/>
      <c r="S225" s="394"/>
      <c r="T225" s="394"/>
      <c r="U225" s="394"/>
      <c r="V225" s="394"/>
      <c r="W225" s="394"/>
      <c r="X225" s="394"/>
      <c r="Y225" s="394"/>
      <c r="Z225" s="394"/>
      <c r="AA225" s="394"/>
      <c r="AB225" s="394"/>
      <c r="AC225" s="394"/>
      <c r="AD225" s="394"/>
      <c r="AE225" s="394"/>
      <c r="AF225" s="394"/>
      <c r="AG225" s="394"/>
      <c r="AH225" s="13"/>
      <c r="AI225" s="89"/>
      <c r="AJ225" s="89"/>
      <c r="AK225" s="89"/>
    </row>
    <row r="226" spans="1:37" ht="15" customHeight="1">
      <c r="A226" s="89"/>
      <c r="B226" s="389" t="s">
        <v>56</v>
      </c>
      <c r="C226" s="390"/>
      <c r="D226" s="390"/>
      <c r="E226" s="390"/>
      <c r="F226" s="390"/>
      <c r="G226" s="390"/>
      <c r="H226" s="390"/>
      <c r="I226" s="390"/>
      <c r="J226" s="394" t="s">
        <v>67</v>
      </c>
      <c r="K226" s="397"/>
      <c r="L226" s="397"/>
      <c r="M226" s="397"/>
      <c r="N226" s="397"/>
      <c r="O226" s="397"/>
      <c r="P226" s="397"/>
      <c r="Q226" s="397"/>
      <c r="R226" s="397"/>
      <c r="S226" s="397"/>
      <c r="T226" s="397"/>
      <c r="U226" s="397"/>
      <c r="V226" s="397"/>
      <c r="W226" s="397"/>
      <c r="X226" s="15" t="s">
        <v>58</v>
      </c>
      <c r="Y226" s="394" t="s">
        <v>64</v>
      </c>
      <c r="Z226" s="394"/>
      <c r="AA226" s="394"/>
      <c r="AB226" s="394"/>
      <c r="AC226" s="394"/>
      <c r="AD226" s="394"/>
      <c r="AE226" s="394"/>
      <c r="AF226" s="394"/>
      <c r="AG226" s="394"/>
      <c r="AH226" s="13"/>
      <c r="AI226" s="89"/>
      <c r="AJ226" s="89"/>
      <c r="AK226" s="89"/>
    </row>
    <row r="227" spans="1:37" ht="15" customHeight="1">
      <c r="A227" s="89"/>
      <c r="B227" s="389" t="s">
        <v>60</v>
      </c>
      <c r="C227" s="390"/>
      <c r="D227" s="390"/>
      <c r="E227" s="394" t="s">
        <v>63</v>
      </c>
      <c r="F227" s="397"/>
      <c r="G227" s="397"/>
      <c r="H227" s="397"/>
      <c r="I227" s="397"/>
      <c r="J227" s="397"/>
      <c r="K227" s="397"/>
      <c r="L227" s="397"/>
      <c r="M227" s="397"/>
      <c r="N227" s="397"/>
      <c r="O227" s="397"/>
      <c r="P227" s="397"/>
      <c r="Q227" s="397"/>
      <c r="R227" s="397"/>
      <c r="S227" s="397"/>
      <c r="T227" s="397"/>
      <c r="U227" s="736" t="s">
        <v>59</v>
      </c>
      <c r="V227" s="390"/>
      <c r="W227" s="390"/>
      <c r="X227" s="390"/>
      <c r="Y227" s="394" t="s">
        <v>64</v>
      </c>
      <c r="Z227" s="394"/>
      <c r="AA227" s="394"/>
      <c r="AB227" s="394"/>
      <c r="AC227" s="394"/>
      <c r="AD227" s="394"/>
      <c r="AE227" s="394"/>
      <c r="AF227" s="394"/>
      <c r="AG227" s="394"/>
      <c r="AH227" s="13"/>
      <c r="AI227" s="89"/>
      <c r="AJ227" s="89"/>
      <c r="AK227" s="89"/>
    </row>
    <row r="228" spans="1:37" ht="15" customHeight="1">
      <c r="A228" s="89"/>
      <c r="B228" s="257" t="s">
        <v>572</v>
      </c>
      <c r="C228" s="258"/>
      <c r="D228" s="258"/>
      <c r="E228" s="394" t="s">
        <v>574</v>
      </c>
      <c r="F228" s="1357"/>
      <c r="G228" s="1357"/>
      <c r="H228" s="1357"/>
      <c r="I228" s="1357"/>
      <c r="J228" s="1357"/>
      <c r="K228" s="1357"/>
      <c r="L228" s="1357"/>
      <c r="M228" s="1357"/>
      <c r="N228" s="1357"/>
      <c r="O228" s="1357"/>
      <c r="P228" s="1357"/>
      <c r="Q228" s="1357"/>
      <c r="R228" s="736" t="s">
        <v>573</v>
      </c>
      <c r="S228" s="393"/>
      <c r="T228" s="393"/>
      <c r="U228" s="393"/>
      <c r="V228" s="393"/>
      <c r="W228" s="393"/>
      <c r="X228" s="393"/>
      <c r="Y228" s="394" t="s">
        <v>64</v>
      </c>
      <c r="Z228" s="394"/>
      <c r="AA228" s="394"/>
      <c r="AB228" s="394"/>
      <c r="AC228" s="394"/>
      <c r="AD228" s="394"/>
      <c r="AE228" s="394"/>
      <c r="AF228" s="394"/>
      <c r="AG228" s="394"/>
      <c r="AH228" s="13"/>
      <c r="AI228" s="89"/>
      <c r="AJ228" s="89"/>
      <c r="AK228" s="89"/>
    </row>
    <row r="229" spans="1:37" ht="15" customHeight="1">
      <c r="A229" s="89"/>
      <c r="B229" s="389" t="s">
        <v>135</v>
      </c>
      <c r="C229" s="390"/>
      <c r="D229" s="390"/>
      <c r="E229" s="390"/>
      <c r="F229" s="390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  <c r="S229" s="390"/>
      <c r="T229" s="390"/>
      <c r="U229" s="390"/>
      <c r="V229" s="390"/>
      <c r="W229" s="396" t="s">
        <v>136</v>
      </c>
      <c r="X229" s="396"/>
      <c r="Y229" s="396"/>
      <c r="Z229" s="396"/>
      <c r="AA229" s="396"/>
      <c r="AB229" s="396"/>
      <c r="AC229" s="396"/>
      <c r="AD229" s="396"/>
      <c r="AE229" s="396"/>
      <c r="AF229" s="396"/>
      <c r="AG229" s="14" t="s">
        <v>132</v>
      </c>
      <c r="AH229" s="13"/>
      <c r="AI229" s="89"/>
      <c r="AJ229" s="89"/>
      <c r="AK229" s="89"/>
    </row>
    <row r="230" spans="1:37" ht="15" customHeight="1">
      <c r="A230" s="89"/>
      <c r="B230" s="389" t="s">
        <v>137</v>
      </c>
      <c r="C230" s="393"/>
      <c r="D230" s="393"/>
      <c r="E230" s="393"/>
      <c r="F230" s="393"/>
      <c r="G230" s="393"/>
      <c r="H230" s="393"/>
      <c r="I230" s="393"/>
      <c r="J230" s="393"/>
      <c r="K230" s="393"/>
      <c r="L230" s="393"/>
      <c r="M230" s="393"/>
      <c r="N230" s="393"/>
      <c r="O230" s="396" t="s">
        <v>62</v>
      </c>
      <c r="P230" s="396"/>
      <c r="Q230" s="396"/>
      <c r="R230" s="396"/>
      <c r="S230" s="396"/>
      <c r="T230" s="396"/>
      <c r="U230" s="396"/>
      <c r="V230" s="396"/>
      <c r="W230" s="21" t="s">
        <v>138</v>
      </c>
      <c r="X230" s="20"/>
      <c r="Y230" s="396" t="s">
        <v>139</v>
      </c>
      <c r="Z230" s="393"/>
      <c r="AA230" s="393"/>
      <c r="AB230" s="393"/>
      <c r="AC230" s="393"/>
      <c r="AD230" s="393"/>
      <c r="AE230" s="393"/>
      <c r="AF230" s="393"/>
      <c r="AG230" s="393"/>
      <c r="AH230" s="13"/>
      <c r="AI230" s="89"/>
      <c r="AJ230" s="89"/>
      <c r="AK230" s="89"/>
    </row>
    <row r="231" spans="1:37" ht="15" customHeight="1">
      <c r="A231" s="89"/>
      <c r="B231" s="389" t="s">
        <v>140</v>
      </c>
      <c r="C231" s="390"/>
      <c r="D231" s="390"/>
      <c r="E231" s="390"/>
      <c r="F231" s="390"/>
      <c r="G231" s="390"/>
      <c r="H231" s="390"/>
      <c r="I231" s="390"/>
      <c r="J231" s="390"/>
      <c r="K231" s="390"/>
      <c r="L231" s="390"/>
      <c r="M231" s="391" t="s">
        <v>141</v>
      </c>
      <c r="N231" s="392"/>
      <c r="O231" s="392"/>
      <c r="P231" s="392"/>
      <c r="Q231" s="392"/>
      <c r="R231" s="392"/>
      <c r="S231" s="392"/>
      <c r="T231" s="392"/>
      <c r="U231" s="392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3"/>
      <c r="AI231" s="89"/>
      <c r="AJ231" s="89"/>
      <c r="AK231" s="89"/>
    </row>
    <row r="232" spans="1:37" ht="15" customHeight="1">
      <c r="A232" s="89"/>
      <c r="B232" s="11" t="s">
        <v>61</v>
      </c>
      <c r="C232" s="732" t="s">
        <v>68</v>
      </c>
      <c r="D232" s="733"/>
      <c r="E232" s="733"/>
      <c r="F232" s="733"/>
      <c r="G232" s="733"/>
      <c r="H232" s="733"/>
      <c r="I232" s="733"/>
      <c r="J232" s="733"/>
      <c r="K232" s="733"/>
      <c r="L232" s="733"/>
      <c r="M232" s="12" t="s">
        <v>46</v>
      </c>
      <c r="N232" s="732" t="s">
        <v>62</v>
      </c>
      <c r="O232" s="732"/>
      <c r="P232" s="732"/>
      <c r="Q232" s="732"/>
      <c r="R232" s="732"/>
      <c r="S232" s="732"/>
      <c r="T232" s="732"/>
      <c r="U232" s="734" t="s">
        <v>124</v>
      </c>
      <c r="V232" s="735"/>
      <c r="W232" s="735"/>
      <c r="X232" s="735"/>
      <c r="Y232" s="735"/>
      <c r="Z232" s="735"/>
      <c r="AA232" s="735"/>
      <c r="AB232" s="732" t="s">
        <v>65</v>
      </c>
      <c r="AC232" s="732"/>
      <c r="AD232" s="732"/>
      <c r="AE232" s="732"/>
      <c r="AF232" s="732"/>
      <c r="AG232" s="732"/>
      <c r="AH232" s="10"/>
      <c r="AI232" s="89"/>
      <c r="AJ232" s="89"/>
      <c r="AK232" s="89"/>
    </row>
    <row r="233" spans="1:37" ht="12.75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</row>
    <row r="234" spans="1:37" ht="12.75">
      <c r="A234" s="89"/>
      <c r="B234" s="373" t="s">
        <v>51</v>
      </c>
      <c r="C234" s="373"/>
      <c r="D234" s="373"/>
      <c r="E234" s="373"/>
      <c r="F234" s="373"/>
      <c r="G234" s="373"/>
      <c r="H234" s="373"/>
      <c r="I234" s="373"/>
      <c r="J234" s="373"/>
      <c r="K234" s="373"/>
      <c r="L234" s="373"/>
      <c r="M234" s="373"/>
      <c r="N234" s="373"/>
      <c r="O234" s="373"/>
      <c r="P234" s="373"/>
      <c r="Q234" s="373"/>
      <c r="R234" s="373"/>
      <c r="S234" s="373"/>
      <c r="T234" s="373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89"/>
      <c r="AJ234" s="89"/>
      <c r="AK234" s="89"/>
    </row>
    <row r="235" spans="1:37" ht="12.75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</row>
    <row r="236" spans="1:37" ht="12.75" customHeight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641" t="s">
        <v>3</v>
      </c>
      <c r="U236" s="724"/>
      <c r="V236" s="724"/>
      <c r="W236" s="724"/>
      <c r="X236" s="724"/>
      <c r="Y236" s="724"/>
      <c r="Z236" s="724"/>
      <c r="AA236" s="724"/>
      <c r="AB236" s="724"/>
      <c r="AC236" s="724"/>
      <c r="AD236" s="724"/>
      <c r="AE236" s="724"/>
      <c r="AF236" s="724"/>
      <c r="AG236" s="724"/>
      <c r="AH236" s="725"/>
      <c r="AI236" s="89"/>
      <c r="AJ236" s="89"/>
      <c r="AK236" s="89"/>
    </row>
    <row r="237" spans="1:37" ht="12.75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26"/>
      <c r="U237" s="727"/>
      <c r="V237" s="727"/>
      <c r="W237" s="727"/>
      <c r="X237" s="727"/>
      <c r="Y237" s="727"/>
      <c r="Z237" s="727"/>
      <c r="AA237" s="727"/>
      <c r="AB237" s="727"/>
      <c r="AC237" s="727"/>
      <c r="AD237" s="727"/>
      <c r="AE237" s="727"/>
      <c r="AF237" s="727"/>
      <c r="AG237" s="727"/>
      <c r="AH237" s="728"/>
      <c r="AI237" s="89"/>
      <c r="AJ237" s="89"/>
      <c r="AK237" s="89"/>
    </row>
    <row r="238" spans="1:37" ht="12.75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26"/>
      <c r="U238" s="727"/>
      <c r="V238" s="727"/>
      <c r="W238" s="727"/>
      <c r="X238" s="727"/>
      <c r="Y238" s="727"/>
      <c r="Z238" s="727"/>
      <c r="AA238" s="727"/>
      <c r="AB238" s="727"/>
      <c r="AC238" s="727"/>
      <c r="AD238" s="727"/>
      <c r="AE238" s="727"/>
      <c r="AF238" s="727"/>
      <c r="AG238" s="727"/>
      <c r="AH238" s="728"/>
      <c r="AI238" s="89"/>
      <c r="AJ238" s="89"/>
      <c r="AK238" s="89"/>
    </row>
    <row r="239" spans="1:37" ht="12.75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26"/>
      <c r="U239" s="727"/>
      <c r="V239" s="727"/>
      <c r="W239" s="727"/>
      <c r="X239" s="727"/>
      <c r="Y239" s="727"/>
      <c r="Z239" s="727"/>
      <c r="AA239" s="727"/>
      <c r="AB239" s="727"/>
      <c r="AC239" s="727"/>
      <c r="AD239" s="727"/>
      <c r="AE239" s="727"/>
      <c r="AF239" s="727"/>
      <c r="AG239" s="727"/>
      <c r="AH239" s="728"/>
      <c r="AI239" s="89"/>
      <c r="AJ239" s="89"/>
      <c r="AK239" s="89"/>
    </row>
    <row r="240" spans="1:37" ht="12.75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26"/>
      <c r="U240" s="727"/>
      <c r="V240" s="727"/>
      <c r="W240" s="727"/>
      <c r="X240" s="727"/>
      <c r="Y240" s="727"/>
      <c r="Z240" s="727"/>
      <c r="AA240" s="727"/>
      <c r="AB240" s="727"/>
      <c r="AC240" s="727"/>
      <c r="AD240" s="727"/>
      <c r="AE240" s="727"/>
      <c r="AF240" s="727"/>
      <c r="AG240" s="727"/>
      <c r="AH240" s="728"/>
      <c r="AI240" s="89"/>
      <c r="AJ240" s="89"/>
      <c r="AK240" s="89"/>
    </row>
    <row r="241" spans="1:37" ht="12.75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29"/>
      <c r="U241" s="730"/>
      <c r="V241" s="730"/>
      <c r="W241" s="730"/>
      <c r="X241" s="730"/>
      <c r="Y241" s="730"/>
      <c r="Z241" s="730"/>
      <c r="AA241" s="730"/>
      <c r="AB241" s="730"/>
      <c r="AC241" s="730"/>
      <c r="AD241" s="730"/>
      <c r="AE241" s="730"/>
      <c r="AF241" s="730"/>
      <c r="AG241" s="730"/>
      <c r="AH241" s="731"/>
      <c r="AI241" s="89"/>
      <c r="AJ241" s="89"/>
      <c r="AK241" s="89"/>
    </row>
    <row r="242" spans="1:37" ht="12.75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</row>
    <row r="243" spans="1:37" ht="9.75" customHeight="1">
      <c r="A243" s="89"/>
      <c r="B243" s="160" t="s">
        <v>70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</row>
    <row r="244" spans="1:37" ht="9.75" customHeight="1">
      <c r="A244" s="89"/>
      <c r="B244" s="160" t="s">
        <v>473</v>
      </c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</row>
    <row r="245" spans="1:37" ht="9.75" customHeight="1">
      <c r="A245" s="89"/>
      <c r="B245" s="89" t="s">
        <v>142</v>
      </c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</row>
    <row r="246" spans="1:37" ht="12.75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</row>
    <row r="247" spans="1:37" ht="12.75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152">
        <v>4</v>
      </c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</row>
  </sheetData>
  <mergeCells count="488">
    <mergeCell ref="Y228:AG228"/>
    <mergeCell ref="R228:X228"/>
    <mergeCell ref="E228:Q228"/>
    <mergeCell ref="U151:AB152"/>
    <mergeCell ref="AC151:AJ152"/>
    <mergeCell ref="B190:AF190"/>
    <mergeCell ref="E167:T167"/>
    <mergeCell ref="AC167:AJ168"/>
    <mergeCell ref="E168:T168"/>
    <mergeCell ref="AC163:AJ164"/>
    <mergeCell ref="E164:T164"/>
    <mergeCell ref="E166:T166"/>
    <mergeCell ref="U158:AB158"/>
    <mergeCell ref="AG194:AH194"/>
    <mergeCell ref="AG197:AH197"/>
    <mergeCell ref="AG195:AH196"/>
    <mergeCell ref="AG193:AH193"/>
    <mergeCell ref="C106:R106"/>
    <mergeCell ref="C108:R108"/>
    <mergeCell ref="C110:R110"/>
    <mergeCell ref="B111:AH111"/>
    <mergeCell ref="C115:R115"/>
    <mergeCell ref="AA112:AH113"/>
    <mergeCell ref="C114:R114"/>
    <mergeCell ref="B112:B113"/>
    <mergeCell ref="C112:R112"/>
    <mergeCell ref="C113:R113"/>
    <mergeCell ref="B114:B115"/>
    <mergeCell ref="AA77:AH77"/>
    <mergeCell ref="AA114:AH115"/>
    <mergeCell ref="S112:Z113"/>
    <mergeCell ref="S114:Z115"/>
    <mergeCell ref="S106:Z108"/>
    <mergeCell ref="A4:AK4"/>
    <mergeCell ref="C79:R79"/>
    <mergeCell ref="AI29:AJ29"/>
    <mergeCell ref="K31:AB35"/>
    <mergeCell ref="K36:AB38"/>
    <mergeCell ref="D54:AH54"/>
    <mergeCell ref="Y56:AE56"/>
    <mergeCell ref="AF56:AG57"/>
    <mergeCell ref="D56:F57"/>
    <mergeCell ref="S77:Z77"/>
    <mergeCell ref="H101:R101"/>
    <mergeCell ref="AA110:AH110"/>
    <mergeCell ref="C109:R109"/>
    <mergeCell ref="C107:R107"/>
    <mergeCell ref="C101:G101"/>
    <mergeCell ref="C103:R103"/>
    <mergeCell ref="AA107:AH107"/>
    <mergeCell ref="AA108:AH108"/>
    <mergeCell ref="C105:R105"/>
    <mergeCell ref="AD62:AJ62"/>
    <mergeCell ref="D63:F64"/>
    <mergeCell ref="G63:I64"/>
    <mergeCell ref="U61:AC62"/>
    <mergeCell ref="J64:V64"/>
    <mergeCell ref="B234:AH234"/>
    <mergeCell ref="T236:AH241"/>
    <mergeCell ref="E227:T227"/>
    <mergeCell ref="N232:T232"/>
    <mergeCell ref="C232:L232"/>
    <mergeCell ref="U232:AA232"/>
    <mergeCell ref="AB232:AG232"/>
    <mergeCell ref="B230:N230"/>
    <mergeCell ref="Y230:AG230"/>
    <mergeCell ref="U227:X227"/>
    <mergeCell ref="AG192:AH192"/>
    <mergeCell ref="B223:AH223"/>
    <mergeCell ref="B187:AF187"/>
    <mergeCell ref="B208:F208"/>
    <mergeCell ref="B191:AF191"/>
    <mergeCell ref="AG190:AH191"/>
    <mergeCell ref="AG200:AH200"/>
    <mergeCell ref="AG201:AH201"/>
    <mergeCell ref="AG198:AH198"/>
    <mergeCell ref="B192:AF192"/>
    <mergeCell ref="U167:AB168"/>
    <mergeCell ref="D167:D168"/>
    <mergeCell ref="AC160:AJ160"/>
    <mergeCell ref="E170:T170"/>
    <mergeCell ref="U169:AB170"/>
    <mergeCell ref="AC169:AJ170"/>
    <mergeCell ref="D163:D164"/>
    <mergeCell ref="U163:AB164"/>
    <mergeCell ref="E161:T161"/>
    <mergeCell ref="D161:D162"/>
    <mergeCell ref="D172:D173"/>
    <mergeCell ref="E172:T172"/>
    <mergeCell ref="E173:T173"/>
    <mergeCell ref="D169:D170"/>
    <mergeCell ref="E169:T169"/>
    <mergeCell ref="B185:AH185"/>
    <mergeCell ref="D171:AJ171"/>
    <mergeCell ref="B193:AF193"/>
    <mergeCell ref="B194:AF194"/>
    <mergeCell ref="AG188:AH188"/>
    <mergeCell ref="AG189:AH189"/>
    <mergeCell ref="AC174:AJ174"/>
    <mergeCell ref="E174:T174"/>
    <mergeCell ref="AC177:AJ177"/>
    <mergeCell ref="U175:AB176"/>
    <mergeCell ref="B195:AF195"/>
    <mergeCell ref="B188:AF188"/>
    <mergeCell ref="B196:AF196"/>
    <mergeCell ref="B197:AF197"/>
    <mergeCell ref="B189:AF189"/>
    <mergeCell ref="B198:AF198"/>
    <mergeCell ref="L204:P204"/>
    <mergeCell ref="Z204:AH204"/>
    <mergeCell ref="AG199:AH199"/>
    <mergeCell ref="B199:AF199"/>
    <mergeCell ref="B200:AF200"/>
    <mergeCell ref="B201:AF201"/>
    <mergeCell ref="AC175:AJ176"/>
    <mergeCell ref="D180:D181"/>
    <mergeCell ref="D182:D183"/>
    <mergeCell ref="C84:R84"/>
    <mergeCell ref="S84:Z84"/>
    <mergeCell ref="AA84:AH84"/>
    <mergeCell ref="AG144:AJ144"/>
    <mergeCell ref="AG145:AJ145"/>
    <mergeCell ref="E156:T156"/>
    <mergeCell ref="E157:T157"/>
    <mergeCell ref="N66:O66"/>
    <mergeCell ref="C75:R75"/>
    <mergeCell ref="AA63:AJ64"/>
    <mergeCell ref="N68:O68"/>
    <mergeCell ref="R68:S68"/>
    <mergeCell ref="AD61:AJ61"/>
    <mergeCell ref="J63:V63"/>
    <mergeCell ref="AA88:AB88"/>
    <mergeCell ref="C85:R85"/>
    <mergeCell ref="S85:Z85"/>
    <mergeCell ref="AA85:AH85"/>
    <mergeCell ref="C86:R86"/>
    <mergeCell ref="U88:Z88"/>
    <mergeCell ref="C87:R87"/>
    <mergeCell ref="D61:F62"/>
    <mergeCell ref="G61:O62"/>
    <mergeCell ref="P61:T62"/>
    <mergeCell ref="W63:Z64"/>
    <mergeCell ref="N56:X56"/>
    <mergeCell ref="N57:X57"/>
    <mergeCell ref="G56:M57"/>
    <mergeCell ref="AD46:AJ46"/>
    <mergeCell ref="AH56:AJ57"/>
    <mergeCell ref="D50:F51"/>
    <mergeCell ref="G50:I51"/>
    <mergeCell ref="J50:R50"/>
    <mergeCell ref="J51:R51"/>
    <mergeCell ref="V46:Y46"/>
    <mergeCell ref="U48:AC49"/>
    <mergeCell ref="Y57:AE57"/>
    <mergeCell ref="AD48:AJ48"/>
    <mergeCell ref="D6:R6"/>
    <mergeCell ref="V8:AJ15"/>
    <mergeCell ref="M18:N18"/>
    <mergeCell ref="U18:AB18"/>
    <mergeCell ref="F8:O8"/>
    <mergeCell ref="D8:E8"/>
    <mergeCell ref="K10:N10"/>
    <mergeCell ref="D10:I10"/>
    <mergeCell ref="E18:F18"/>
    <mergeCell ref="I18:J18"/>
    <mergeCell ref="AI25:AJ25"/>
    <mergeCell ref="M23:N23"/>
    <mergeCell ref="E27:W27"/>
    <mergeCell ref="AE27:AF27"/>
    <mergeCell ref="AI27:AJ27"/>
    <mergeCell ref="E23:F23"/>
    <mergeCell ref="I23:J23"/>
    <mergeCell ref="E25:W25"/>
    <mergeCell ref="AE25:AF25"/>
    <mergeCell ref="AC23:AJ23"/>
    <mergeCell ref="AE29:AF29"/>
    <mergeCell ref="D39:AJ40"/>
    <mergeCell ref="AE42:AF42"/>
    <mergeCell ref="E29:W29"/>
    <mergeCell ref="R42:T42"/>
    <mergeCell ref="AG42:AI42"/>
    <mergeCell ref="U42:AA42"/>
    <mergeCell ref="AB42:AD42"/>
    <mergeCell ref="D43:AJ43"/>
    <mergeCell ref="D48:F49"/>
    <mergeCell ref="P48:T49"/>
    <mergeCell ref="AE45:AJ45"/>
    <mergeCell ref="G45:P45"/>
    <mergeCell ref="AB45:AD45"/>
    <mergeCell ref="V45:AA45"/>
    <mergeCell ref="G46:P46"/>
    <mergeCell ref="AD49:AJ49"/>
    <mergeCell ref="G48:O49"/>
    <mergeCell ref="C77:R77"/>
    <mergeCell ref="B72:AH72"/>
    <mergeCell ref="C76:R76"/>
    <mergeCell ref="S76:Z76"/>
    <mergeCell ref="AA76:AH76"/>
    <mergeCell ref="AA75:AH75"/>
    <mergeCell ref="B73:AH73"/>
    <mergeCell ref="S74:Z74"/>
    <mergeCell ref="AA74:AH74"/>
    <mergeCell ref="S75:Z75"/>
    <mergeCell ref="AA86:AH86"/>
    <mergeCell ref="AA82:AH82"/>
    <mergeCell ref="AA83:AH83"/>
    <mergeCell ref="C78:R78"/>
    <mergeCell ref="S78:Z78"/>
    <mergeCell ref="S79:Z79"/>
    <mergeCell ref="AA79:AH79"/>
    <mergeCell ref="AA78:AH78"/>
    <mergeCell ref="B80:AH80"/>
    <mergeCell ref="C81:R81"/>
    <mergeCell ref="C91:R91"/>
    <mergeCell ref="S91:Z91"/>
    <mergeCell ref="S93:T93"/>
    <mergeCell ref="S81:Z81"/>
    <mergeCell ref="S86:Z86"/>
    <mergeCell ref="C83:R83"/>
    <mergeCell ref="S83:Z83"/>
    <mergeCell ref="B93:R93"/>
    <mergeCell ref="U93:Z93"/>
    <mergeCell ref="S87:Z87"/>
    <mergeCell ref="AC93:AH93"/>
    <mergeCell ref="AC94:AH94"/>
    <mergeCell ref="AA90:AH90"/>
    <mergeCell ref="AA91:AH91"/>
    <mergeCell ref="AA93:AB93"/>
    <mergeCell ref="B92:AH92"/>
    <mergeCell ref="E153:T153"/>
    <mergeCell ref="AC155:AJ155"/>
    <mergeCell ref="AC153:AJ153"/>
    <mergeCell ref="U155:AB155"/>
    <mergeCell ref="E155:T155"/>
    <mergeCell ref="AC95:AH95"/>
    <mergeCell ref="AA109:AH109"/>
    <mergeCell ref="AA101:AB101"/>
    <mergeCell ref="U156:AB157"/>
    <mergeCell ref="AC156:AJ157"/>
    <mergeCell ref="AC96:AH96"/>
    <mergeCell ref="AC98:AH98"/>
    <mergeCell ref="W143:AB143"/>
    <mergeCell ref="AC143:AF143"/>
    <mergeCell ref="AA120:AH120"/>
    <mergeCell ref="S110:Z110"/>
    <mergeCell ref="AC100:AH100"/>
    <mergeCell ref="AC101:AH101"/>
    <mergeCell ref="AA121:AH121"/>
    <mergeCell ref="S116:Z116"/>
    <mergeCell ref="S117:Z118"/>
    <mergeCell ref="B119:AH119"/>
    <mergeCell ref="S120:Z120"/>
    <mergeCell ref="C104:R104"/>
    <mergeCell ref="AA103:AH103"/>
    <mergeCell ref="AC99:AH99"/>
    <mergeCell ref="AA104:AH104"/>
    <mergeCell ref="AA106:AH106"/>
    <mergeCell ref="AC97:AH97"/>
    <mergeCell ref="AA99:AB99"/>
    <mergeCell ref="U95:Z95"/>
    <mergeCell ref="AA95:AB95"/>
    <mergeCell ref="C95:R95"/>
    <mergeCell ref="AA94:AB94"/>
    <mergeCell ref="S94:T94"/>
    <mergeCell ref="U94:Z94"/>
    <mergeCell ref="C100:R100"/>
    <mergeCell ref="U97:Z97"/>
    <mergeCell ref="C97:R97"/>
    <mergeCell ref="C98:R98"/>
    <mergeCell ref="C99:R99"/>
    <mergeCell ref="S99:T99"/>
    <mergeCell ref="U100:Z100"/>
    <mergeCell ref="S96:T96"/>
    <mergeCell ref="C96:R96"/>
    <mergeCell ref="C94:R94"/>
    <mergeCell ref="AA100:AB100"/>
    <mergeCell ref="S100:T100"/>
    <mergeCell ref="S97:T97"/>
    <mergeCell ref="S95:T95"/>
    <mergeCell ref="AA96:AB96"/>
    <mergeCell ref="AA98:AB98"/>
    <mergeCell ref="U99:Z99"/>
    <mergeCell ref="U96:Z96"/>
    <mergeCell ref="AA97:AB97"/>
    <mergeCell ref="AC18:AJ18"/>
    <mergeCell ref="AC66:AI66"/>
    <mergeCell ref="AA87:AH87"/>
    <mergeCell ref="AC88:AH88"/>
    <mergeCell ref="AD50:AF51"/>
    <mergeCell ref="AG50:AJ51"/>
    <mergeCell ref="S50:AC50"/>
    <mergeCell ref="S51:AC51"/>
    <mergeCell ref="AC89:AH89"/>
    <mergeCell ref="B88:B89"/>
    <mergeCell ref="C90:R90"/>
    <mergeCell ref="S90:Z90"/>
    <mergeCell ref="U89:Z89"/>
    <mergeCell ref="AA89:AB89"/>
    <mergeCell ref="C88:R89"/>
    <mergeCell ref="S89:T89"/>
    <mergeCell ref="S88:T88"/>
    <mergeCell ref="U161:AB162"/>
    <mergeCell ref="E163:T163"/>
    <mergeCell ref="U153:AB153"/>
    <mergeCell ref="S109:Z109"/>
    <mergeCell ref="E158:T158"/>
    <mergeCell ref="D159:AJ159"/>
    <mergeCell ref="E160:T160"/>
    <mergeCell ref="U160:AB160"/>
    <mergeCell ref="AC158:AJ158"/>
    <mergeCell ref="AE136:AJ136"/>
    <mergeCell ref="D165:D166"/>
    <mergeCell ref="E165:T165"/>
    <mergeCell ref="U165:AB166"/>
    <mergeCell ref="AC165:AJ166"/>
    <mergeCell ref="C82:R82"/>
    <mergeCell ref="S82:Z82"/>
    <mergeCell ref="AA81:AH81"/>
    <mergeCell ref="AE137:AJ137"/>
    <mergeCell ref="AC137:AD137"/>
    <mergeCell ref="S103:Z105"/>
    <mergeCell ref="S98:T98"/>
    <mergeCell ref="U98:Z98"/>
    <mergeCell ref="S101:T101"/>
    <mergeCell ref="U101:Z101"/>
    <mergeCell ref="AG142:AJ142"/>
    <mergeCell ref="E138:T138"/>
    <mergeCell ref="U138:V139"/>
    <mergeCell ref="AC142:AF142"/>
    <mergeCell ref="AE140:AJ140"/>
    <mergeCell ref="AE138:AJ139"/>
    <mergeCell ref="W138:AB139"/>
    <mergeCell ref="S121:Z121"/>
    <mergeCell ref="AA116:AH116"/>
    <mergeCell ref="AA117:AH118"/>
    <mergeCell ref="B117:B118"/>
    <mergeCell ref="C121:R121"/>
    <mergeCell ref="C118:R118"/>
    <mergeCell ref="C120:R120"/>
    <mergeCell ref="C116:R116"/>
    <mergeCell ref="C117:R117"/>
    <mergeCell ref="AG143:AJ143"/>
    <mergeCell ref="AC138:AD139"/>
    <mergeCell ref="D141:AJ141"/>
    <mergeCell ref="D138:D139"/>
    <mergeCell ref="D142:D143"/>
    <mergeCell ref="W140:AB140"/>
    <mergeCell ref="AC140:AD140"/>
    <mergeCell ref="W142:AB142"/>
    <mergeCell ref="E142:V142"/>
    <mergeCell ref="U140:V140"/>
    <mergeCell ref="AC145:AF145"/>
    <mergeCell ref="E143:V143"/>
    <mergeCell ref="E144:V144"/>
    <mergeCell ref="W144:AB144"/>
    <mergeCell ref="AC144:AF144"/>
    <mergeCell ref="AC161:AJ162"/>
    <mergeCell ref="E162:T162"/>
    <mergeCell ref="AC136:AD136"/>
    <mergeCell ref="E139:T139"/>
    <mergeCell ref="E140:T140"/>
    <mergeCell ref="W136:AB136"/>
    <mergeCell ref="E137:T137"/>
    <mergeCell ref="U137:V137"/>
    <mergeCell ref="W137:AB137"/>
    <mergeCell ref="E136:T136"/>
    <mergeCell ref="AE134:AJ134"/>
    <mergeCell ref="AE135:AJ135"/>
    <mergeCell ref="E134:T134"/>
    <mergeCell ref="U134:V134"/>
    <mergeCell ref="W134:AB134"/>
    <mergeCell ref="AC134:AD134"/>
    <mergeCell ref="E135:T135"/>
    <mergeCell ref="U135:V135"/>
    <mergeCell ref="W135:AB135"/>
    <mergeCell ref="AC135:AD135"/>
    <mergeCell ref="AE129:AJ129"/>
    <mergeCell ref="AC131:AD131"/>
    <mergeCell ref="AC132:AD133"/>
    <mergeCell ref="AE130:AJ130"/>
    <mergeCell ref="AE131:AJ131"/>
    <mergeCell ref="AE132:AJ133"/>
    <mergeCell ref="AC129:AD129"/>
    <mergeCell ref="AC130:AD130"/>
    <mergeCell ref="AC220:AH220"/>
    <mergeCell ref="AC218:AH218"/>
    <mergeCell ref="AD208:AH208"/>
    <mergeCell ref="B209:E210"/>
    <mergeCell ref="P218:U218"/>
    <mergeCell ref="R209:U210"/>
    <mergeCell ref="V209:AA210"/>
    <mergeCell ref="AB210:AH210"/>
    <mergeCell ref="N209:O210"/>
    <mergeCell ref="P209:Q210"/>
    <mergeCell ref="B226:I226"/>
    <mergeCell ref="B227:D227"/>
    <mergeCell ref="I225:AG225"/>
    <mergeCell ref="B222:AH222"/>
    <mergeCell ref="Y227:AG227"/>
    <mergeCell ref="B206:AH206"/>
    <mergeCell ref="Z205:AH205"/>
    <mergeCell ref="B203:AH203"/>
    <mergeCell ref="C204:J204"/>
    <mergeCell ref="B231:L231"/>
    <mergeCell ref="M231:U231"/>
    <mergeCell ref="B224:K224"/>
    <mergeCell ref="L224:AF224"/>
    <mergeCell ref="B229:V229"/>
    <mergeCell ref="W229:AF229"/>
    <mergeCell ref="B225:H225"/>
    <mergeCell ref="J226:W226"/>
    <mergeCell ref="Y226:AG226"/>
    <mergeCell ref="O230:V230"/>
    <mergeCell ref="B214:AH214"/>
    <mergeCell ref="X208:AC208"/>
    <mergeCell ref="R208:S208"/>
    <mergeCell ref="F209:M210"/>
    <mergeCell ref="T208:W208"/>
    <mergeCell ref="AB209:AH209"/>
    <mergeCell ref="G208:Q208"/>
    <mergeCell ref="U174:AB174"/>
    <mergeCell ref="AC178:AJ178"/>
    <mergeCell ref="D156:D157"/>
    <mergeCell ref="D175:D176"/>
    <mergeCell ref="E175:T175"/>
    <mergeCell ref="E176:T176"/>
    <mergeCell ref="AC173:AJ173"/>
    <mergeCell ref="AC172:AJ172"/>
    <mergeCell ref="U178:AB178"/>
    <mergeCell ref="U177:AB177"/>
    <mergeCell ref="W129:AB129"/>
    <mergeCell ref="U130:V130"/>
    <mergeCell ref="W130:AB130"/>
    <mergeCell ref="U172:AB173"/>
    <mergeCell ref="U131:V131"/>
    <mergeCell ref="U132:V133"/>
    <mergeCell ref="W131:AB131"/>
    <mergeCell ref="W132:AB133"/>
    <mergeCell ref="E145:V145"/>
    <mergeCell ref="W145:AB145"/>
    <mergeCell ref="D129:T129"/>
    <mergeCell ref="U136:V136"/>
    <mergeCell ref="D151:D152"/>
    <mergeCell ref="E130:T130"/>
    <mergeCell ref="E133:T133"/>
    <mergeCell ref="U129:V129"/>
    <mergeCell ref="E131:T131"/>
    <mergeCell ref="E132:T132"/>
    <mergeCell ref="E151:T151"/>
    <mergeCell ref="E152:T152"/>
    <mergeCell ref="D123:AJ123"/>
    <mergeCell ref="Z124:AH125"/>
    <mergeCell ref="AI124:AJ125"/>
    <mergeCell ref="D127:H127"/>
    <mergeCell ref="D124:Y124"/>
    <mergeCell ref="D125:Y125"/>
    <mergeCell ref="I126:Y127"/>
    <mergeCell ref="D126:H126"/>
    <mergeCell ref="Z126:AB127"/>
    <mergeCell ref="AC126:AJ127"/>
    <mergeCell ref="AG146:AJ146"/>
    <mergeCell ref="E147:V147"/>
    <mergeCell ref="W147:AB147"/>
    <mergeCell ref="AC147:AF147"/>
    <mergeCell ref="AG147:AJ147"/>
    <mergeCell ref="E146:V146"/>
    <mergeCell ref="W146:AB146"/>
    <mergeCell ref="AC146:AF146"/>
    <mergeCell ref="E179:T179"/>
    <mergeCell ref="E177:T177"/>
    <mergeCell ref="E178:T178"/>
    <mergeCell ref="AG148:AJ148"/>
    <mergeCell ref="U150:AB150"/>
    <mergeCell ref="AC150:AJ150"/>
    <mergeCell ref="E150:T150"/>
    <mergeCell ref="E148:V148"/>
    <mergeCell ref="W148:AB148"/>
    <mergeCell ref="AC148:AF148"/>
    <mergeCell ref="U180:AB181"/>
    <mergeCell ref="AC179:AJ179"/>
    <mergeCell ref="AC180:AJ181"/>
    <mergeCell ref="E183:T183"/>
    <mergeCell ref="E181:T181"/>
    <mergeCell ref="U182:AB183"/>
    <mergeCell ref="U179:AB179"/>
    <mergeCell ref="AC182:AJ183"/>
    <mergeCell ref="E182:T182"/>
    <mergeCell ref="E180:T180"/>
  </mergeCells>
  <conditionalFormatting sqref="AC4:AK247 W4:AB132 Y134:AB247 W134:X227 R228 A4:E247 F4:V227 F229:X247">
    <cfRule type="expression" priority="1" dxfId="0" stopIfTrue="1">
      <formula>$P$2=2</formula>
    </cfRule>
  </conditionalFormatting>
  <dataValidations count="2">
    <dataValidation type="whole" allowBlank="1" showInputMessage="1" promptTitle="Uplatňovaná výše ztráty" prompt="Můžete uplatnit výši ztráty v rozsahu viz meze uvedené vpravo od formuláře." sqref="S90:Z90">
      <formula1>AL90</formula1>
      <formula2>AM90</formula2>
    </dataValidation>
    <dataValidation showInputMessage="1" sqref="S106:Z108"/>
  </dataValidations>
  <printOptions/>
  <pageMargins left="0.2362204724409449" right="0.2362204724409449" top="0.35433070866141736" bottom="0.31496062992125984" header="0.5118110236220472" footer="0.5118110236220472"/>
  <pageSetup horizontalDpi="300" verticalDpi="300" orientation="portrait" paperSize="9" r:id="rId4"/>
  <rowBreaks count="1" manualBreakCount="1">
    <brk id="184" max="255" man="1"/>
  </rowBreaks>
  <ignoredErrors>
    <ignoredError sqref="D16 D20 D25" numberStoredAsText="1"/>
  </ignoredErrors>
  <drawing r:id="rId3"/>
  <legacyDrawing r:id="rId2"/>
  <oleObjects>
    <oleObject progId="MSPhotoEd.3" shapeId="1311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AL116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Z5" sqref="Z5:AE5"/>
    </sheetView>
  </sheetViews>
  <sheetFormatPr defaultColWidth="9.140625" defaultRowHeight="12.75"/>
  <cols>
    <col min="1" max="37" width="2.7109375" style="0" customWidth="1"/>
  </cols>
  <sheetData>
    <row r="1" ht="3.75" customHeight="1"/>
    <row r="2" spans="1:37" ht="53.25" customHeight="1">
      <c r="A2" s="58"/>
      <c r="B2" s="24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8"/>
      <c r="Z2" s="58"/>
      <c r="AA2" s="58"/>
      <c r="AB2" s="58"/>
      <c r="AC2" s="58"/>
      <c r="AD2" s="58"/>
      <c r="AE2" s="59"/>
      <c r="AF2" s="58"/>
      <c r="AG2" s="58"/>
      <c r="AH2" s="58"/>
      <c r="AI2" s="58"/>
      <c r="AJ2" s="58"/>
      <c r="AK2" s="58"/>
    </row>
    <row r="3" ht="3.75" customHeight="1"/>
    <row r="4" spans="1:37" ht="4.5" customHeight="1">
      <c r="A4" s="161"/>
      <c r="B4" s="161"/>
      <c r="C4" s="161"/>
      <c r="D4" s="162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</row>
    <row r="5" spans="1:37" ht="15.75" customHeight="1">
      <c r="A5" s="161"/>
      <c r="B5" s="161"/>
      <c r="C5" s="161"/>
      <c r="D5" s="162" t="s">
        <v>157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855" t="s">
        <v>231</v>
      </c>
      <c r="U5" s="855"/>
      <c r="V5" s="855"/>
      <c r="W5" s="855"/>
      <c r="X5" s="855"/>
      <c r="Y5" s="855"/>
      <c r="Z5" s="856">
        <f>LOWER(DZPFO!D10)</f>
      </c>
      <c r="AA5" s="857"/>
      <c r="AB5" s="857"/>
      <c r="AC5" s="857"/>
      <c r="AD5" s="857"/>
      <c r="AE5" s="857"/>
      <c r="AF5" s="82" t="s">
        <v>5</v>
      </c>
      <c r="AG5" s="860">
        <f>LOWER(DZPFO!K10)</f>
      </c>
      <c r="AH5" s="857"/>
      <c r="AI5" s="857"/>
      <c r="AJ5" s="861"/>
      <c r="AK5" s="161"/>
    </row>
    <row r="6" spans="1:37" ht="9.75" customHeight="1">
      <c r="A6" s="164"/>
      <c r="B6" s="164"/>
      <c r="C6" s="164"/>
      <c r="D6" s="165" t="s">
        <v>158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4"/>
    </row>
    <row r="7" spans="1:37" ht="9.75" customHeight="1">
      <c r="A7" s="164"/>
      <c r="B7" s="164"/>
      <c r="C7" s="164"/>
      <c r="D7" s="166" t="s">
        <v>569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4"/>
    </row>
    <row r="8" spans="1:37" ht="3" customHeight="1">
      <c r="A8" s="164"/>
      <c r="B8" s="164"/>
      <c r="C8" s="164"/>
      <c r="D8" s="166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4"/>
    </row>
    <row r="9" spans="1:37" ht="9.75" customHeight="1">
      <c r="A9" s="164"/>
      <c r="B9" s="164"/>
      <c r="C9" s="164"/>
      <c r="D9" s="938" t="s">
        <v>159</v>
      </c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164"/>
    </row>
    <row r="10" spans="1:37" ht="9.75" customHeight="1">
      <c r="A10" s="164"/>
      <c r="B10" s="164"/>
      <c r="C10" s="164"/>
      <c r="D10" s="166" t="s">
        <v>160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  <c r="Q10" s="168"/>
      <c r="R10" s="165"/>
      <c r="S10" s="165"/>
      <c r="T10" s="165"/>
      <c r="U10" s="165"/>
      <c r="V10" s="169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4"/>
    </row>
    <row r="11" spans="1:37" ht="9.75" customHeight="1">
      <c r="A11" s="164"/>
      <c r="B11" s="164"/>
      <c r="C11" s="164"/>
      <c r="D11" s="165" t="s">
        <v>161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4"/>
    </row>
    <row r="12" spans="1:37" ht="15.75" customHeight="1">
      <c r="A12" s="164"/>
      <c r="B12" s="164"/>
      <c r="C12" s="164"/>
      <c r="D12" s="939" t="s">
        <v>162</v>
      </c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39"/>
      <c r="AB12" s="939"/>
      <c r="AC12" s="939"/>
      <c r="AD12" s="939"/>
      <c r="AE12" s="939"/>
      <c r="AF12" s="939"/>
      <c r="AG12" s="939"/>
      <c r="AH12" s="939"/>
      <c r="AI12" s="939"/>
      <c r="AJ12" s="939"/>
      <c r="AK12" s="164"/>
    </row>
    <row r="13" spans="1:37" ht="15.75" customHeight="1">
      <c r="A13" s="164"/>
      <c r="B13" s="164"/>
      <c r="C13" s="164"/>
      <c r="D13" s="170" t="s">
        <v>209</v>
      </c>
      <c r="E13" s="940" t="s">
        <v>162</v>
      </c>
      <c r="F13" s="940"/>
      <c r="G13" s="940"/>
      <c r="H13" s="940"/>
      <c r="I13" s="940"/>
      <c r="J13" s="940"/>
      <c r="K13" s="940"/>
      <c r="L13" s="940"/>
      <c r="M13" s="940"/>
      <c r="N13" s="940"/>
      <c r="O13" s="940"/>
      <c r="P13" s="940"/>
      <c r="Q13" s="940"/>
      <c r="R13" s="940"/>
      <c r="S13" s="940"/>
      <c r="T13" s="940"/>
      <c r="U13" s="940"/>
      <c r="V13" s="940"/>
      <c r="W13" s="940"/>
      <c r="X13" s="940"/>
      <c r="Y13" s="940"/>
      <c r="Z13" s="940"/>
      <c r="AA13" s="940"/>
      <c r="AB13" s="940"/>
      <c r="AC13" s="940"/>
      <c r="AD13" s="940"/>
      <c r="AE13" s="940"/>
      <c r="AF13" s="940"/>
      <c r="AG13" s="940"/>
      <c r="AH13" s="170"/>
      <c r="AI13" s="170"/>
      <c r="AJ13" s="170"/>
      <c r="AK13" s="164"/>
    </row>
    <row r="14" spans="1:37" ht="12" customHeight="1">
      <c r="A14" s="164"/>
      <c r="B14" s="164"/>
      <c r="C14" s="164"/>
      <c r="D14" s="854" t="s">
        <v>163</v>
      </c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854"/>
      <c r="AE14" s="854"/>
      <c r="AF14" s="854"/>
      <c r="AG14" s="854"/>
      <c r="AH14" s="854"/>
      <c r="AI14" s="854"/>
      <c r="AJ14" s="854"/>
      <c r="AK14" s="164"/>
    </row>
    <row r="15" spans="1:37" ht="4.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1:38" ht="21.75" customHeight="1">
      <c r="A16" s="164"/>
      <c r="B16" s="164"/>
      <c r="C16" s="164"/>
      <c r="D16" s="936" t="s">
        <v>479</v>
      </c>
      <c r="E16" s="937"/>
      <c r="F16" s="937"/>
      <c r="G16" s="937"/>
      <c r="H16" s="937"/>
      <c r="I16" s="937"/>
      <c r="J16" s="937"/>
      <c r="K16" s="937"/>
      <c r="L16" s="934">
        <f>IF($AL16=1,"X","")</f>
      </c>
      <c r="M16" s="935"/>
      <c r="N16" s="164"/>
      <c r="O16" s="936" t="s">
        <v>480</v>
      </c>
      <c r="P16" s="937"/>
      <c r="Q16" s="937"/>
      <c r="R16" s="937"/>
      <c r="S16" s="937"/>
      <c r="T16" s="937"/>
      <c r="U16" s="937"/>
      <c r="V16" s="937"/>
      <c r="W16" s="934">
        <f>IF($AL16=2,"X","")</f>
      </c>
      <c r="X16" s="935"/>
      <c r="Y16" s="164"/>
      <c r="Z16" s="936" t="s">
        <v>481</v>
      </c>
      <c r="AA16" s="937"/>
      <c r="AB16" s="937"/>
      <c r="AC16" s="937"/>
      <c r="AD16" s="937"/>
      <c r="AE16" s="937"/>
      <c r="AF16" s="937"/>
      <c r="AG16" s="937"/>
      <c r="AH16" s="934">
        <f>IF($AL16=3,"X","")</f>
      </c>
      <c r="AI16" s="935"/>
      <c r="AJ16" s="171"/>
      <c r="AK16" s="164"/>
      <c r="AL16">
        <v>4</v>
      </c>
    </row>
    <row r="17" spans="1:37" ht="9.7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</row>
    <row r="18" spans="1:37" ht="15.75" customHeight="1">
      <c r="A18" s="164"/>
      <c r="B18" s="164"/>
      <c r="C18" s="164"/>
      <c r="D18" s="912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4"/>
      <c r="W18" s="933" t="s">
        <v>33</v>
      </c>
      <c r="X18" s="905"/>
      <c r="Y18" s="905"/>
      <c r="Z18" s="905"/>
      <c r="AA18" s="905"/>
      <c r="AB18" s="905"/>
      <c r="AC18" s="905"/>
      <c r="AD18" s="933" t="s">
        <v>34</v>
      </c>
      <c r="AE18" s="905"/>
      <c r="AF18" s="905"/>
      <c r="AG18" s="905"/>
      <c r="AH18" s="905"/>
      <c r="AI18" s="905"/>
      <c r="AJ18" s="906"/>
      <c r="AK18" s="164"/>
    </row>
    <row r="19" spans="1:37" ht="31.5" customHeight="1">
      <c r="A19" s="164"/>
      <c r="B19" s="164"/>
      <c r="C19" s="164"/>
      <c r="D19" s="931">
        <v>101</v>
      </c>
      <c r="E19" s="932"/>
      <c r="F19" s="343" t="s">
        <v>164</v>
      </c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915"/>
      <c r="V19" s="916"/>
      <c r="W19" s="920"/>
      <c r="X19" s="327"/>
      <c r="Y19" s="327"/>
      <c r="Z19" s="327"/>
      <c r="AA19" s="327"/>
      <c r="AB19" s="327"/>
      <c r="AC19" s="327"/>
      <c r="AD19" s="865"/>
      <c r="AE19" s="865"/>
      <c r="AF19" s="865"/>
      <c r="AG19" s="865"/>
      <c r="AH19" s="865"/>
      <c r="AI19" s="865"/>
      <c r="AJ19" s="866"/>
      <c r="AK19" s="164"/>
    </row>
    <row r="20" spans="1:37" ht="31.5" customHeight="1">
      <c r="A20" s="164"/>
      <c r="B20" s="164"/>
      <c r="C20" s="164"/>
      <c r="D20" s="931">
        <v>102</v>
      </c>
      <c r="E20" s="932"/>
      <c r="F20" s="343" t="s">
        <v>165</v>
      </c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915"/>
      <c r="V20" s="916"/>
      <c r="W20" s="920"/>
      <c r="X20" s="327"/>
      <c r="Y20" s="327"/>
      <c r="Z20" s="327"/>
      <c r="AA20" s="327"/>
      <c r="AB20" s="327"/>
      <c r="AC20" s="327"/>
      <c r="AD20" s="865"/>
      <c r="AE20" s="865"/>
      <c r="AF20" s="865"/>
      <c r="AG20" s="865"/>
      <c r="AH20" s="865"/>
      <c r="AI20" s="865"/>
      <c r="AJ20" s="866"/>
      <c r="AK20" s="164"/>
    </row>
    <row r="21" spans="1:37" ht="31.5" customHeight="1">
      <c r="A21" s="164"/>
      <c r="B21" s="164"/>
      <c r="C21" s="164"/>
      <c r="D21" s="931">
        <v>103</v>
      </c>
      <c r="E21" s="932"/>
      <c r="F21" s="343" t="s">
        <v>166</v>
      </c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915"/>
      <c r="V21" s="916"/>
      <c r="W21" s="920"/>
      <c r="X21" s="327"/>
      <c r="Y21" s="327"/>
      <c r="Z21" s="327"/>
      <c r="AA21" s="327"/>
      <c r="AB21" s="327"/>
      <c r="AC21" s="327"/>
      <c r="AD21" s="865"/>
      <c r="AE21" s="865"/>
      <c r="AF21" s="865"/>
      <c r="AG21" s="865"/>
      <c r="AH21" s="865"/>
      <c r="AI21" s="865"/>
      <c r="AJ21" s="866"/>
      <c r="AK21" s="164"/>
    </row>
    <row r="22" spans="1:37" ht="15.75" customHeight="1">
      <c r="A22" s="164"/>
      <c r="B22" s="164"/>
      <c r="C22" s="164"/>
      <c r="D22" s="441">
        <v>104</v>
      </c>
      <c r="E22" s="331"/>
      <c r="F22" s="847" t="s">
        <v>167</v>
      </c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8"/>
      <c r="V22" s="849"/>
      <c r="W22" s="748">
        <f>W19-W20-W21</f>
        <v>0</v>
      </c>
      <c r="X22" s="824"/>
      <c r="Y22" s="824"/>
      <c r="Z22" s="824"/>
      <c r="AA22" s="824"/>
      <c r="AB22" s="824"/>
      <c r="AC22" s="825"/>
      <c r="AD22" s="330"/>
      <c r="AE22" s="331"/>
      <c r="AF22" s="331"/>
      <c r="AG22" s="331"/>
      <c r="AH22" s="331"/>
      <c r="AI22" s="331"/>
      <c r="AJ22" s="332"/>
      <c r="AK22" s="164"/>
    </row>
    <row r="23" spans="1:37" ht="15.75" customHeight="1">
      <c r="A23" s="164"/>
      <c r="B23" s="164"/>
      <c r="C23" s="164"/>
      <c r="D23" s="442"/>
      <c r="E23" s="430"/>
      <c r="F23" s="917" t="s">
        <v>168</v>
      </c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7"/>
      <c r="U23" s="918"/>
      <c r="V23" s="919"/>
      <c r="W23" s="829"/>
      <c r="X23" s="830"/>
      <c r="Y23" s="830"/>
      <c r="Z23" s="830"/>
      <c r="AA23" s="830"/>
      <c r="AB23" s="830"/>
      <c r="AC23" s="831"/>
      <c r="AD23" s="429"/>
      <c r="AE23" s="430"/>
      <c r="AF23" s="430"/>
      <c r="AG23" s="430"/>
      <c r="AH23" s="430"/>
      <c r="AI23" s="430"/>
      <c r="AJ23" s="431"/>
      <c r="AK23" s="164"/>
    </row>
    <row r="24" spans="1:37" ht="10.5" customHeight="1">
      <c r="A24" s="164"/>
      <c r="B24" s="164"/>
      <c r="C24" s="164"/>
      <c r="D24" s="441">
        <v>105</v>
      </c>
      <c r="E24" s="331"/>
      <c r="F24" s="467" t="s">
        <v>169</v>
      </c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835"/>
      <c r="V24" s="836"/>
      <c r="W24" s="748"/>
      <c r="X24" s="824"/>
      <c r="Y24" s="824"/>
      <c r="Z24" s="824"/>
      <c r="AA24" s="824"/>
      <c r="AB24" s="824"/>
      <c r="AC24" s="825"/>
      <c r="AD24" s="330"/>
      <c r="AE24" s="331"/>
      <c r="AF24" s="331"/>
      <c r="AG24" s="331"/>
      <c r="AH24" s="331"/>
      <c r="AI24" s="331"/>
      <c r="AJ24" s="332"/>
      <c r="AK24" s="164"/>
    </row>
    <row r="25" spans="1:37" ht="10.5" customHeight="1">
      <c r="A25" s="164"/>
      <c r="B25" s="164"/>
      <c r="C25" s="164"/>
      <c r="D25" s="859"/>
      <c r="E25" s="833"/>
      <c r="F25" s="837" t="s">
        <v>170</v>
      </c>
      <c r="G25" s="838"/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38"/>
      <c r="T25" s="838"/>
      <c r="U25" s="839"/>
      <c r="V25" s="840"/>
      <c r="W25" s="826"/>
      <c r="X25" s="827"/>
      <c r="Y25" s="827"/>
      <c r="Z25" s="827"/>
      <c r="AA25" s="827"/>
      <c r="AB25" s="827"/>
      <c r="AC25" s="828"/>
      <c r="AD25" s="832"/>
      <c r="AE25" s="833"/>
      <c r="AF25" s="833"/>
      <c r="AG25" s="833"/>
      <c r="AH25" s="833"/>
      <c r="AI25" s="833"/>
      <c r="AJ25" s="834"/>
      <c r="AK25" s="164"/>
    </row>
    <row r="26" spans="1:37" ht="10.5" customHeight="1">
      <c r="A26" s="164"/>
      <c r="B26" s="164"/>
      <c r="C26" s="164"/>
      <c r="D26" s="442"/>
      <c r="E26" s="430"/>
      <c r="F26" s="433" t="s">
        <v>171</v>
      </c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845"/>
      <c r="V26" s="846"/>
      <c r="W26" s="829"/>
      <c r="X26" s="830"/>
      <c r="Y26" s="830"/>
      <c r="Z26" s="830"/>
      <c r="AA26" s="830"/>
      <c r="AB26" s="830"/>
      <c r="AC26" s="831"/>
      <c r="AD26" s="429"/>
      <c r="AE26" s="430"/>
      <c r="AF26" s="430"/>
      <c r="AG26" s="430"/>
      <c r="AH26" s="430"/>
      <c r="AI26" s="430"/>
      <c r="AJ26" s="431"/>
      <c r="AK26" s="164"/>
    </row>
    <row r="27" spans="1:37" ht="10.5" customHeight="1">
      <c r="A27" s="164"/>
      <c r="B27" s="164"/>
      <c r="C27" s="164"/>
      <c r="D27" s="441">
        <v>106</v>
      </c>
      <c r="E27" s="331"/>
      <c r="F27" s="467" t="s">
        <v>172</v>
      </c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835"/>
      <c r="V27" s="836"/>
      <c r="W27" s="748"/>
      <c r="X27" s="824"/>
      <c r="Y27" s="824"/>
      <c r="Z27" s="824"/>
      <c r="AA27" s="824"/>
      <c r="AB27" s="824"/>
      <c r="AC27" s="825"/>
      <c r="AD27" s="330"/>
      <c r="AE27" s="331"/>
      <c r="AF27" s="331"/>
      <c r="AG27" s="331"/>
      <c r="AH27" s="331"/>
      <c r="AI27" s="331"/>
      <c r="AJ27" s="332"/>
      <c r="AK27" s="164"/>
    </row>
    <row r="28" spans="1:37" ht="10.5" customHeight="1">
      <c r="A28" s="164"/>
      <c r="B28" s="164"/>
      <c r="C28" s="164"/>
      <c r="D28" s="859"/>
      <c r="E28" s="833"/>
      <c r="F28" s="837" t="s">
        <v>173</v>
      </c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9"/>
      <c r="V28" s="840"/>
      <c r="W28" s="826"/>
      <c r="X28" s="827"/>
      <c r="Y28" s="827"/>
      <c r="Z28" s="827"/>
      <c r="AA28" s="827"/>
      <c r="AB28" s="827"/>
      <c r="AC28" s="828"/>
      <c r="AD28" s="832"/>
      <c r="AE28" s="833"/>
      <c r="AF28" s="833"/>
      <c r="AG28" s="833"/>
      <c r="AH28" s="833"/>
      <c r="AI28" s="833"/>
      <c r="AJ28" s="834"/>
      <c r="AK28" s="164"/>
    </row>
    <row r="29" spans="1:37" ht="10.5" customHeight="1">
      <c r="A29" s="164"/>
      <c r="B29" s="164"/>
      <c r="C29" s="164"/>
      <c r="D29" s="442"/>
      <c r="E29" s="430"/>
      <c r="F29" s="433" t="s">
        <v>174</v>
      </c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845"/>
      <c r="V29" s="846"/>
      <c r="W29" s="829"/>
      <c r="X29" s="830"/>
      <c r="Y29" s="830"/>
      <c r="Z29" s="830"/>
      <c r="AA29" s="830"/>
      <c r="AB29" s="830"/>
      <c r="AC29" s="831"/>
      <c r="AD29" s="429"/>
      <c r="AE29" s="430"/>
      <c r="AF29" s="430"/>
      <c r="AG29" s="430"/>
      <c r="AH29" s="430"/>
      <c r="AI29" s="430"/>
      <c r="AJ29" s="431"/>
      <c r="AK29" s="164"/>
    </row>
    <row r="30" spans="1:37" ht="15.75" customHeight="1">
      <c r="A30" s="164"/>
      <c r="B30" s="164"/>
      <c r="C30" s="164"/>
      <c r="D30" s="441">
        <v>107</v>
      </c>
      <c r="E30" s="331"/>
      <c r="F30" s="847" t="s">
        <v>175</v>
      </c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8"/>
      <c r="V30" s="849"/>
      <c r="W30" s="748"/>
      <c r="X30" s="824"/>
      <c r="Y30" s="824"/>
      <c r="Z30" s="824"/>
      <c r="AA30" s="824"/>
      <c r="AB30" s="824"/>
      <c r="AC30" s="825"/>
      <c r="AD30" s="330"/>
      <c r="AE30" s="331"/>
      <c r="AF30" s="331"/>
      <c r="AG30" s="331"/>
      <c r="AH30" s="331"/>
      <c r="AI30" s="331"/>
      <c r="AJ30" s="332"/>
      <c r="AK30" s="164"/>
    </row>
    <row r="31" spans="1:37" ht="15.75" customHeight="1">
      <c r="A31" s="164"/>
      <c r="B31" s="164"/>
      <c r="C31" s="164"/>
      <c r="D31" s="442"/>
      <c r="E31" s="430"/>
      <c r="F31" s="850" t="s">
        <v>176</v>
      </c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1"/>
      <c r="V31" s="852"/>
      <c r="W31" s="829"/>
      <c r="X31" s="830"/>
      <c r="Y31" s="830"/>
      <c r="Z31" s="830"/>
      <c r="AA31" s="830"/>
      <c r="AB31" s="830"/>
      <c r="AC31" s="831"/>
      <c r="AD31" s="429"/>
      <c r="AE31" s="430"/>
      <c r="AF31" s="430"/>
      <c r="AG31" s="430"/>
      <c r="AH31" s="430"/>
      <c r="AI31" s="430"/>
      <c r="AJ31" s="431"/>
      <c r="AK31" s="164"/>
    </row>
    <row r="32" spans="1:37" ht="10.5" customHeight="1">
      <c r="A32" s="164"/>
      <c r="B32" s="164"/>
      <c r="C32" s="164"/>
      <c r="D32" s="441">
        <v>108</v>
      </c>
      <c r="E32" s="331"/>
      <c r="F32" s="467" t="s">
        <v>177</v>
      </c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835"/>
      <c r="V32" s="836"/>
      <c r="W32" s="748"/>
      <c r="X32" s="824"/>
      <c r="Y32" s="824"/>
      <c r="Z32" s="824"/>
      <c r="AA32" s="824"/>
      <c r="AB32" s="824"/>
      <c r="AC32" s="825"/>
      <c r="AD32" s="330"/>
      <c r="AE32" s="331"/>
      <c r="AF32" s="331"/>
      <c r="AG32" s="331"/>
      <c r="AH32" s="331"/>
      <c r="AI32" s="331"/>
      <c r="AJ32" s="332"/>
      <c r="AK32" s="164"/>
    </row>
    <row r="33" spans="1:37" ht="10.5" customHeight="1">
      <c r="A33" s="164"/>
      <c r="B33" s="164"/>
      <c r="C33" s="164"/>
      <c r="D33" s="859"/>
      <c r="E33" s="833"/>
      <c r="F33" s="838" t="s">
        <v>178</v>
      </c>
      <c r="G33" s="838"/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838"/>
      <c r="U33" s="839"/>
      <c r="V33" s="840"/>
      <c r="W33" s="826"/>
      <c r="X33" s="827"/>
      <c r="Y33" s="827"/>
      <c r="Z33" s="827"/>
      <c r="AA33" s="827"/>
      <c r="AB33" s="827"/>
      <c r="AC33" s="828"/>
      <c r="AD33" s="832"/>
      <c r="AE33" s="833"/>
      <c r="AF33" s="833"/>
      <c r="AG33" s="833"/>
      <c r="AH33" s="833"/>
      <c r="AI33" s="833"/>
      <c r="AJ33" s="834"/>
      <c r="AK33" s="164"/>
    </row>
    <row r="34" spans="1:37" ht="10.5" customHeight="1">
      <c r="A34" s="164"/>
      <c r="B34" s="164"/>
      <c r="C34" s="164"/>
      <c r="D34" s="442"/>
      <c r="E34" s="430"/>
      <c r="F34" s="433" t="s">
        <v>179</v>
      </c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845"/>
      <c r="V34" s="846"/>
      <c r="W34" s="829"/>
      <c r="X34" s="830"/>
      <c r="Y34" s="830"/>
      <c r="Z34" s="830"/>
      <c r="AA34" s="830"/>
      <c r="AB34" s="830"/>
      <c r="AC34" s="831"/>
      <c r="AD34" s="429"/>
      <c r="AE34" s="430"/>
      <c r="AF34" s="430"/>
      <c r="AG34" s="430"/>
      <c r="AH34" s="430"/>
      <c r="AI34" s="430"/>
      <c r="AJ34" s="431"/>
      <c r="AK34" s="164"/>
    </row>
    <row r="35" spans="1:37" ht="15.75" customHeight="1">
      <c r="A35" s="164"/>
      <c r="B35" s="164"/>
      <c r="C35" s="164"/>
      <c r="D35" s="441">
        <v>109</v>
      </c>
      <c r="E35" s="331"/>
      <c r="F35" s="847" t="s">
        <v>180</v>
      </c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8"/>
      <c r="V35" s="849"/>
      <c r="W35" s="748"/>
      <c r="X35" s="824"/>
      <c r="Y35" s="824"/>
      <c r="Z35" s="824"/>
      <c r="AA35" s="824"/>
      <c r="AB35" s="824"/>
      <c r="AC35" s="825"/>
      <c r="AD35" s="330"/>
      <c r="AE35" s="331"/>
      <c r="AF35" s="331"/>
      <c r="AG35" s="331"/>
      <c r="AH35" s="331"/>
      <c r="AI35" s="331"/>
      <c r="AJ35" s="332"/>
      <c r="AK35" s="164"/>
    </row>
    <row r="36" spans="1:37" ht="15.75" customHeight="1">
      <c r="A36" s="164"/>
      <c r="B36" s="164"/>
      <c r="C36" s="164"/>
      <c r="D36" s="442"/>
      <c r="E36" s="430"/>
      <c r="F36" s="917" t="s">
        <v>181</v>
      </c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917"/>
      <c r="T36" s="917"/>
      <c r="U36" s="918"/>
      <c r="V36" s="919"/>
      <c r="W36" s="829"/>
      <c r="X36" s="830"/>
      <c r="Y36" s="830"/>
      <c r="Z36" s="830"/>
      <c r="AA36" s="830"/>
      <c r="AB36" s="830"/>
      <c r="AC36" s="831"/>
      <c r="AD36" s="429"/>
      <c r="AE36" s="430"/>
      <c r="AF36" s="430"/>
      <c r="AG36" s="430"/>
      <c r="AH36" s="430"/>
      <c r="AI36" s="430"/>
      <c r="AJ36" s="431"/>
      <c r="AK36" s="164"/>
    </row>
    <row r="37" spans="1:37" ht="15.75" customHeight="1">
      <c r="A37" s="164"/>
      <c r="B37" s="164"/>
      <c r="C37" s="164"/>
      <c r="D37" s="441">
        <v>110</v>
      </c>
      <c r="E37" s="331"/>
      <c r="F37" s="847" t="s">
        <v>177</v>
      </c>
      <c r="G37" s="847"/>
      <c r="H37" s="847"/>
      <c r="I37" s="847"/>
      <c r="J37" s="847"/>
      <c r="K37" s="847"/>
      <c r="L37" s="847"/>
      <c r="M37" s="847"/>
      <c r="N37" s="847"/>
      <c r="O37" s="847"/>
      <c r="P37" s="847"/>
      <c r="Q37" s="847"/>
      <c r="R37" s="847"/>
      <c r="S37" s="847"/>
      <c r="T37" s="847"/>
      <c r="U37" s="848"/>
      <c r="V37" s="849"/>
      <c r="W37" s="748"/>
      <c r="X37" s="824"/>
      <c r="Y37" s="824"/>
      <c r="Z37" s="824"/>
      <c r="AA37" s="824"/>
      <c r="AB37" s="824"/>
      <c r="AC37" s="825"/>
      <c r="AD37" s="330"/>
      <c r="AE37" s="331"/>
      <c r="AF37" s="331"/>
      <c r="AG37" s="331"/>
      <c r="AH37" s="331"/>
      <c r="AI37" s="331"/>
      <c r="AJ37" s="332"/>
      <c r="AK37" s="164"/>
    </row>
    <row r="38" spans="1:37" ht="15.75" customHeight="1">
      <c r="A38" s="164"/>
      <c r="B38" s="164"/>
      <c r="C38" s="164"/>
      <c r="D38" s="442"/>
      <c r="E38" s="430"/>
      <c r="F38" s="850" t="s">
        <v>182</v>
      </c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1"/>
      <c r="V38" s="852"/>
      <c r="W38" s="829"/>
      <c r="X38" s="830"/>
      <c r="Y38" s="830"/>
      <c r="Z38" s="830"/>
      <c r="AA38" s="830"/>
      <c r="AB38" s="830"/>
      <c r="AC38" s="831"/>
      <c r="AD38" s="429"/>
      <c r="AE38" s="430"/>
      <c r="AF38" s="430"/>
      <c r="AG38" s="430"/>
      <c r="AH38" s="430"/>
      <c r="AI38" s="430"/>
      <c r="AJ38" s="431"/>
      <c r="AK38" s="164"/>
    </row>
    <row r="39" spans="1:37" ht="10.5" customHeight="1">
      <c r="A39" s="164"/>
      <c r="B39" s="164"/>
      <c r="C39" s="164"/>
      <c r="D39" s="441">
        <v>111</v>
      </c>
      <c r="E39" s="331"/>
      <c r="F39" s="467" t="s">
        <v>399</v>
      </c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835"/>
      <c r="V39" s="836"/>
      <c r="W39" s="748"/>
      <c r="X39" s="824"/>
      <c r="Y39" s="824"/>
      <c r="Z39" s="824"/>
      <c r="AA39" s="824"/>
      <c r="AB39" s="824"/>
      <c r="AC39" s="825"/>
      <c r="AD39" s="330"/>
      <c r="AE39" s="331"/>
      <c r="AF39" s="331"/>
      <c r="AG39" s="331"/>
      <c r="AH39" s="331"/>
      <c r="AI39" s="331"/>
      <c r="AJ39" s="332"/>
      <c r="AK39" s="164"/>
    </row>
    <row r="40" spans="1:37" ht="10.5" customHeight="1">
      <c r="A40" s="164"/>
      <c r="B40" s="164"/>
      <c r="C40" s="164"/>
      <c r="D40" s="859"/>
      <c r="E40" s="833"/>
      <c r="F40" s="838" t="s">
        <v>183</v>
      </c>
      <c r="G40" s="838"/>
      <c r="H40" s="838"/>
      <c r="I40" s="838"/>
      <c r="J40" s="838"/>
      <c r="K40" s="838"/>
      <c r="L40" s="838"/>
      <c r="M40" s="838"/>
      <c r="N40" s="838"/>
      <c r="O40" s="838"/>
      <c r="P40" s="838"/>
      <c r="Q40" s="838"/>
      <c r="R40" s="838"/>
      <c r="S40" s="838"/>
      <c r="T40" s="838"/>
      <c r="U40" s="839"/>
      <c r="V40" s="840"/>
      <c r="W40" s="826"/>
      <c r="X40" s="827"/>
      <c r="Y40" s="827"/>
      <c r="Z40" s="827"/>
      <c r="AA40" s="827"/>
      <c r="AB40" s="827"/>
      <c r="AC40" s="828"/>
      <c r="AD40" s="832"/>
      <c r="AE40" s="833"/>
      <c r="AF40" s="833"/>
      <c r="AG40" s="833"/>
      <c r="AH40" s="833"/>
      <c r="AI40" s="833"/>
      <c r="AJ40" s="834"/>
      <c r="AK40" s="164"/>
    </row>
    <row r="41" spans="1:37" ht="10.5" customHeight="1">
      <c r="A41" s="164"/>
      <c r="B41" s="164"/>
      <c r="C41" s="164"/>
      <c r="D41" s="442"/>
      <c r="E41" s="430"/>
      <c r="F41" s="433" t="s">
        <v>184</v>
      </c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845"/>
      <c r="V41" s="846"/>
      <c r="W41" s="829"/>
      <c r="X41" s="830"/>
      <c r="Y41" s="830"/>
      <c r="Z41" s="830"/>
      <c r="AA41" s="830"/>
      <c r="AB41" s="830"/>
      <c r="AC41" s="831"/>
      <c r="AD41" s="429"/>
      <c r="AE41" s="430"/>
      <c r="AF41" s="430"/>
      <c r="AG41" s="430"/>
      <c r="AH41" s="430"/>
      <c r="AI41" s="430"/>
      <c r="AJ41" s="431"/>
      <c r="AK41" s="164"/>
    </row>
    <row r="42" spans="1:37" ht="10.5" customHeight="1">
      <c r="A42" s="164"/>
      <c r="B42" s="164"/>
      <c r="C42" s="164"/>
      <c r="D42" s="441">
        <v>112</v>
      </c>
      <c r="E42" s="331"/>
      <c r="F42" s="467" t="s">
        <v>186</v>
      </c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835"/>
      <c r="V42" s="836"/>
      <c r="W42" s="748"/>
      <c r="X42" s="824"/>
      <c r="Y42" s="824"/>
      <c r="Z42" s="824"/>
      <c r="AA42" s="824"/>
      <c r="AB42" s="824"/>
      <c r="AC42" s="825"/>
      <c r="AD42" s="330"/>
      <c r="AE42" s="331"/>
      <c r="AF42" s="331"/>
      <c r="AG42" s="331"/>
      <c r="AH42" s="331"/>
      <c r="AI42" s="331"/>
      <c r="AJ42" s="332"/>
      <c r="AK42" s="164"/>
    </row>
    <row r="43" spans="1:37" ht="10.5" customHeight="1">
      <c r="A43" s="164"/>
      <c r="B43" s="164"/>
      <c r="C43" s="164"/>
      <c r="D43" s="859"/>
      <c r="E43" s="833"/>
      <c r="F43" s="838" t="s">
        <v>187</v>
      </c>
      <c r="G43" s="838"/>
      <c r="H43" s="838"/>
      <c r="I43" s="838"/>
      <c r="J43" s="838"/>
      <c r="K43" s="838"/>
      <c r="L43" s="838"/>
      <c r="M43" s="838"/>
      <c r="N43" s="838"/>
      <c r="O43" s="838"/>
      <c r="P43" s="838"/>
      <c r="Q43" s="838"/>
      <c r="R43" s="838"/>
      <c r="S43" s="838"/>
      <c r="T43" s="838"/>
      <c r="U43" s="839"/>
      <c r="V43" s="840"/>
      <c r="W43" s="826"/>
      <c r="X43" s="827"/>
      <c r="Y43" s="827"/>
      <c r="Z43" s="827"/>
      <c r="AA43" s="827"/>
      <c r="AB43" s="827"/>
      <c r="AC43" s="828"/>
      <c r="AD43" s="832"/>
      <c r="AE43" s="833"/>
      <c r="AF43" s="833"/>
      <c r="AG43" s="833"/>
      <c r="AH43" s="833"/>
      <c r="AI43" s="833"/>
      <c r="AJ43" s="834"/>
      <c r="AK43" s="164"/>
    </row>
    <row r="44" spans="1:37" ht="10.5" customHeight="1">
      <c r="A44" s="164"/>
      <c r="B44" s="164"/>
      <c r="C44" s="164"/>
      <c r="D44" s="442"/>
      <c r="E44" s="430"/>
      <c r="F44" s="433" t="s">
        <v>185</v>
      </c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845"/>
      <c r="V44" s="846"/>
      <c r="W44" s="829"/>
      <c r="X44" s="830"/>
      <c r="Y44" s="830"/>
      <c r="Z44" s="830"/>
      <c r="AA44" s="830"/>
      <c r="AB44" s="830"/>
      <c r="AC44" s="831"/>
      <c r="AD44" s="429"/>
      <c r="AE44" s="430"/>
      <c r="AF44" s="430"/>
      <c r="AG44" s="430"/>
      <c r="AH44" s="430"/>
      <c r="AI44" s="430"/>
      <c r="AJ44" s="431"/>
      <c r="AK44" s="164"/>
    </row>
    <row r="45" spans="1:37" ht="15.75" customHeight="1">
      <c r="A45" s="164"/>
      <c r="B45" s="164"/>
      <c r="C45" s="164"/>
      <c r="D45" s="441">
        <v>113</v>
      </c>
      <c r="E45" s="331"/>
      <c r="F45" s="467" t="s">
        <v>188</v>
      </c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835"/>
      <c r="V45" s="836"/>
      <c r="W45" s="748">
        <f>W22+W24-W27-W30+W32+W35-W37-W39+W42</f>
        <v>0</v>
      </c>
      <c r="X45" s="926"/>
      <c r="Y45" s="926"/>
      <c r="Z45" s="926"/>
      <c r="AA45" s="926"/>
      <c r="AB45" s="926"/>
      <c r="AC45" s="927"/>
      <c r="AD45" s="330"/>
      <c r="AE45" s="331"/>
      <c r="AF45" s="331"/>
      <c r="AG45" s="331"/>
      <c r="AH45" s="331"/>
      <c r="AI45" s="331"/>
      <c r="AJ45" s="332"/>
      <c r="AK45" s="164"/>
    </row>
    <row r="46" spans="1:37" ht="15.75" customHeight="1">
      <c r="A46" s="164"/>
      <c r="B46" s="164"/>
      <c r="C46" s="164"/>
      <c r="D46" s="925"/>
      <c r="E46" s="334"/>
      <c r="F46" s="921" t="s">
        <v>404</v>
      </c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922"/>
      <c r="U46" s="923"/>
      <c r="V46" s="924"/>
      <c r="W46" s="928"/>
      <c r="X46" s="929"/>
      <c r="Y46" s="929"/>
      <c r="Z46" s="929"/>
      <c r="AA46" s="929"/>
      <c r="AB46" s="929"/>
      <c r="AC46" s="930"/>
      <c r="AD46" s="333"/>
      <c r="AE46" s="334"/>
      <c r="AF46" s="334"/>
      <c r="AG46" s="334"/>
      <c r="AH46" s="334"/>
      <c r="AI46" s="334"/>
      <c r="AJ46" s="335"/>
      <c r="AK46" s="164"/>
    </row>
    <row r="47" spans="1:37" ht="15.75" customHeight="1">
      <c r="A47" s="164"/>
      <c r="B47" s="164"/>
      <c r="C47" s="164"/>
      <c r="D47" s="170" t="s">
        <v>210</v>
      </c>
      <c r="E47" s="841" t="s">
        <v>483</v>
      </c>
      <c r="F47" s="841"/>
      <c r="G47" s="841"/>
      <c r="H47" s="841"/>
      <c r="I47" s="841"/>
      <c r="J47" s="841"/>
      <c r="K47" s="841"/>
      <c r="L47" s="841"/>
      <c r="M47" s="841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1"/>
      <c r="AJ47" s="841"/>
      <c r="AK47" s="164"/>
    </row>
    <row r="48" spans="1:37" ht="15.75" customHeight="1">
      <c r="A48" s="164"/>
      <c r="B48" s="164"/>
      <c r="C48" s="164"/>
      <c r="D48" s="164"/>
      <c r="E48" s="172" t="s">
        <v>192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64"/>
    </row>
    <row r="49" spans="1:37" ht="12" customHeight="1">
      <c r="A49" s="164"/>
      <c r="B49" s="164"/>
      <c r="C49" s="164"/>
      <c r="D49" s="164"/>
      <c r="E49" s="164" t="s">
        <v>191</v>
      </c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 t="s">
        <v>190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 t="s">
        <v>189</v>
      </c>
      <c r="AC49" s="164"/>
      <c r="AD49" s="164"/>
      <c r="AE49" s="164"/>
      <c r="AF49" s="164"/>
      <c r="AG49" s="164"/>
      <c r="AH49" s="164"/>
      <c r="AI49" s="164"/>
      <c r="AJ49" s="164"/>
      <c r="AK49" s="164"/>
    </row>
    <row r="50" spans="1:37" ht="21.75" customHeight="1">
      <c r="A50" s="164"/>
      <c r="B50" s="164"/>
      <c r="C50" s="164"/>
      <c r="D50" s="842"/>
      <c r="E50" s="843"/>
      <c r="F50" s="843"/>
      <c r="G50" s="843"/>
      <c r="H50" s="843"/>
      <c r="I50" s="843"/>
      <c r="J50" s="843"/>
      <c r="K50" s="843"/>
      <c r="L50" s="844"/>
      <c r="M50" s="164"/>
      <c r="N50" s="164"/>
      <c r="O50" s="842"/>
      <c r="P50" s="843"/>
      <c r="Q50" s="843"/>
      <c r="R50" s="843"/>
      <c r="S50" s="843"/>
      <c r="T50" s="843"/>
      <c r="U50" s="843"/>
      <c r="V50" s="843"/>
      <c r="W50" s="809"/>
      <c r="X50" s="844"/>
      <c r="Y50" s="164"/>
      <c r="Z50" s="164"/>
      <c r="AA50" s="842"/>
      <c r="AB50" s="843"/>
      <c r="AC50" s="843"/>
      <c r="AD50" s="843"/>
      <c r="AE50" s="843"/>
      <c r="AF50" s="843"/>
      <c r="AG50" s="843"/>
      <c r="AH50" s="843"/>
      <c r="AI50" s="843"/>
      <c r="AJ50" s="858"/>
      <c r="AK50" s="164"/>
    </row>
    <row r="51" spans="1:37" ht="3" customHeight="1">
      <c r="A51" s="164"/>
      <c r="B51" s="164"/>
      <c r="C51" s="164"/>
      <c r="D51" s="175"/>
      <c r="E51" s="175"/>
      <c r="F51" s="175"/>
      <c r="G51" s="175"/>
      <c r="H51" s="175"/>
      <c r="I51" s="175"/>
      <c r="J51" s="175"/>
      <c r="K51" s="175"/>
      <c r="L51" s="113"/>
      <c r="M51" s="164"/>
      <c r="N51" s="164"/>
      <c r="O51" s="175"/>
      <c r="P51" s="176"/>
      <c r="Q51" s="176"/>
      <c r="R51" s="176"/>
      <c r="S51" s="176"/>
      <c r="T51" s="176"/>
      <c r="U51" s="175"/>
      <c r="V51" s="175"/>
      <c r="W51" s="113"/>
      <c r="X51" s="113"/>
      <c r="Y51" s="164"/>
      <c r="Z51" s="164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64"/>
    </row>
    <row r="52" spans="1:37" ht="12" customHeight="1">
      <c r="A52" s="164"/>
      <c r="B52" s="164"/>
      <c r="C52" s="164"/>
      <c r="D52" s="173"/>
      <c r="E52" s="853" t="s">
        <v>488</v>
      </c>
      <c r="F52" s="853"/>
      <c r="G52" s="853"/>
      <c r="H52" s="853"/>
      <c r="I52" s="853"/>
      <c r="J52" s="853"/>
      <c r="K52" s="853"/>
      <c r="L52" s="853"/>
      <c r="M52" s="853"/>
      <c r="N52" s="853"/>
      <c r="O52" s="853"/>
      <c r="P52" s="854" t="s">
        <v>486</v>
      </c>
      <c r="Q52" s="854"/>
      <c r="R52" s="854"/>
      <c r="S52" s="854"/>
      <c r="T52" s="854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64"/>
    </row>
    <row r="53" spans="1:37" ht="9.75" customHeight="1">
      <c r="A53" s="164"/>
      <c r="B53" s="164"/>
      <c r="C53" s="164"/>
      <c r="D53" s="164"/>
      <c r="E53" s="907" t="s">
        <v>484</v>
      </c>
      <c r="F53" s="907"/>
      <c r="G53" s="907"/>
      <c r="H53" s="907"/>
      <c r="I53" s="907"/>
      <c r="J53" s="907"/>
      <c r="K53" s="907"/>
      <c r="L53" s="907"/>
      <c r="M53" s="164"/>
      <c r="N53" s="164"/>
      <c r="O53" s="164"/>
      <c r="P53" s="798" t="s">
        <v>487</v>
      </c>
      <c r="Q53" s="798"/>
      <c r="R53" s="798"/>
      <c r="S53" s="798"/>
      <c r="T53" s="798"/>
      <c r="U53" s="798" t="s">
        <v>250</v>
      </c>
      <c r="V53" s="798"/>
      <c r="W53" s="798"/>
      <c r="X53" s="798"/>
      <c r="Y53" s="798"/>
      <c r="Z53" s="798" t="s">
        <v>251</v>
      </c>
      <c r="AA53" s="798"/>
      <c r="AB53" s="798"/>
      <c r="AC53" s="798"/>
      <c r="AD53" s="798"/>
      <c r="AE53" s="798" t="s">
        <v>485</v>
      </c>
      <c r="AF53" s="798"/>
      <c r="AG53" s="798"/>
      <c r="AH53" s="798"/>
      <c r="AI53" s="798"/>
      <c r="AJ53" s="799"/>
      <c r="AK53" s="164"/>
    </row>
    <row r="54" spans="1:37" ht="18" customHeight="1">
      <c r="A54" s="164"/>
      <c r="B54" s="164"/>
      <c r="C54" s="164"/>
      <c r="D54" s="823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6"/>
      <c r="Q54" s="807"/>
      <c r="R54" s="807"/>
      <c r="S54" s="807"/>
      <c r="T54" s="807"/>
      <c r="U54" s="806"/>
      <c r="V54" s="807"/>
      <c r="W54" s="807"/>
      <c r="X54" s="807"/>
      <c r="Y54" s="807"/>
      <c r="Z54" s="806"/>
      <c r="AA54" s="807"/>
      <c r="AB54" s="807"/>
      <c r="AC54" s="807"/>
      <c r="AD54" s="807"/>
      <c r="AE54" s="822"/>
      <c r="AF54" s="822"/>
      <c r="AG54" s="822"/>
      <c r="AH54" s="822"/>
      <c r="AI54" s="822"/>
      <c r="AJ54" s="822"/>
      <c r="AK54" s="164"/>
    </row>
    <row r="55" spans="1:37" ht="3" customHeight="1">
      <c r="A55" s="164"/>
      <c r="B55" s="164"/>
      <c r="C55" s="164"/>
      <c r="D55" s="177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44"/>
      <c r="AE55" s="144"/>
      <c r="AF55" s="144"/>
      <c r="AG55" s="144"/>
      <c r="AH55" s="144"/>
      <c r="AI55" s="144"/>
      <c r="AJ55" s="144"/>
      <c r="AK55" s="164"/>
    </row>
    <row r="56" spans="1:37" ht="15.75" customHeight="1">
      <c r="A56" s="164"/>
      <c r="B56" s="164"/>
      <c r="C56" s="164"/>
      <c r="D56" s="177"/>
      <c r="E56" s="911" t="s">
        <v>489</v>
      </c>
      <c r="F56" s="911"/>
      <c r="G56" s="911"/>
      <c r="H56" s="911"/>
      <c r="I56" s="911"/>
      <c r="J56" s="911"/>
      <c r="K56" s="911"/>
      <c r="L56" s="911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44"/>
      <c r="AE56" s="144"/>
      <c r="AF56" s="144"/>
      <c r="AG56" s="144"/>
      <c r="AH56" s="144"/>
      <c r="AI56" s="144"/>
      <c r="AJ56" s="144"/>
      <c r="AK56" s="164"/>
    </row>
    <row r="57" spans="1:37" ht="18" customHeight="1">
      <c r="A57" s="164"/>
      <c r="B57" s="164"/>
      <c r="C57" s="164"/>
      <c r="D57" s="823"/>
      <c r="E57" s="807"/>
      <c r="F57" s="807"/>
      <c r="G57" s="807"/>
      <c r="H57" s="807"/>
      <c r="I57" s="807"/>
      <c r="J57" s="807"/>
      <c r="K57" s="807"/>
      <c r="L57" s="807"/>
      <c r="M57" s="807"/>
      <c r="N57" s="807"/>
      <c r="O57" s="807"/>
      <c r="P57" s="806"/>
      <c r="Q57" s="807"/>
      <c r="R57" s="807"/>
      <c r="S57" s="807"/>
      <c r="T57" s="807"/>
      <c r="U57" s="806"/>
      <c r="V57" s="807"/>
      <c r="W57" s="807"/>
      <c r="X57" s="807"/>
      <c r="Y57" s="807"/>
      <c r="Z57" s="806"/>
      <c r="AA57" s="807"/>
      <c r="AB57" s="807"/>
      <c r="AC57" s="807"/>
      <c r="AD57" s="807"/>
      <c r="AE57" s="822"/>
      <c r="AF57" s="822"/>
      <c r="AG57" s="822"/>
      <c r="AH57" s="822"/>
      <c r="AI57" s="822"/>
      <c r="AJ57" s="822"/>
      <c r="AK57" s="164"/>
    </row>
    <row r="58" spans="1:37" ht="18" customHeight="1">
      <c r="A58" s="164"/>
      <c r="B58" s="164"/>
      <c r="C58" s="164"/>
      <c r="D58" s="823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6"/>
      <c r="Q58" s="807"/>
      <c r="R58" s="807"/>
      <c r="S58" s="807"/>
      <c r="T58" s="807"/>
      <c r="U58" s="806"/>
      <c r="V58" s="807"/>
      <c r="W58" s="807"/>
      <c r="X58" s="807"/>
      <c r="Y58" s="807"/>
      <c r="Z58" s="806"/>
      <c r="AA58" s="807"/>
      <c r="AB58" s="807"/>
      <c r="AC58" s="807"/>
      <c r="AD58" s="807"/>
      <c r="AE58" s="822"/>
      <c r="AF58" s="822"/>
      <c r="AG58" s="822"/>
      <c r="AH58" s="822"/>
      <c r="AI58" s="822"/>
      <c r="AJ58" s="822"/>
      <c r="AK58" s="164"/>
    </row>
    <row r="59" spans="1:37" ht="18" customHeight="1">
      <c r="A59" s="164"/>
      <c r="B59" s="164"/>
      <c r="C59" s="164"/>
      <c r="D59" s="823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6"/>
      <c r="Q59" s="807"/>
      <c r="R59" s="807"/>
      <c r="S59" s="807"/>
      <c r="T59" s="807"/>
      <c r="U59" s="806"/>
      <c r="V59" s="807"/>
      <c r="W59" s="807"/>
      <c r="X59" s="807"/>
      <c r="Y59" s="807"/>
      <c r="Z59" s="806"/>
      <c r="AA59" s="807"/>
      <c r="AB59" s="807"/>
      <c r="AC59" s="807"/>
      <c r="AD59" s="807"/>
      <c r="AE59" s="822"/>
      <c r="AF59" s="822"/>
      <c r="AG59" s="822"/>
      <c r="AH59" s="822"/>
      <c r="AI59" s="822"/>
      <c r="AJ59" s="822"/>
      <c r="AK59" s="164"/>
    </row>
    <row r="60" spans="1:37" ht="18" customHeight="1">
      <c r="A60" s="164"/>
      <c r="B60" s="164"/>
      <c r="C60" s="164"/>
      <c r="D60" s="823" t="s">
        <v>123</v>
      </c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6"/>
      <c r="Q60" s="807"/>
      <c r="R60" s="807"/>
      <c r="S60" s="807"/>
      <c r="T60" s="807"/>
      <c r="U60" s="806"/>
      <c r="V60" s="807"/>
      <c r="W60" s="807"/>
      <c r="X60" s="807"/>
      <c r="Y60" s="807"/>
      <c r="Z60" s="806"/>
      <c r="AA60" s="807"/>
      <c r="AB60" s="807"/>
      <c r="AC60" s="807"/>
      <c r="AD60" s="807"/>
      <c r="AE60" s="822"/>
      <c r="AF60" s="822"/>
      <c r="AG60" s="822"/>
      <c r="AH60" s="822"/>
      <c r="AI60" s="822"/>
      <c r="AJ60" s="822"/>
      <c r="AK60" s="164"/>
    </row>
    <row r="61" spans="1:37" ht="9.75" customHeight="1">
      <c r="A61" s="164"/>
      <c r="B61" s="164"/>
      <c r="C61" s="164"/>
      <c r="D61" s="177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44"/>
      <c r="AF61" s="144"/>
      <c r="AG61" s="144"/>
      <c r="AH61" s="144"/>
      <c r="AI61" s="144"/>
      <c r="AJ61" s="144"/>
      <c r="AK61" s="164"/>
    </row>
    <row r="62" spans="1:37" ht="12" customHeight="1">
      <c r="A62" s="164"/>
      <c r="B62" s="164"/>
      <c r="C62" s="164"/>
      <c r="D62" s="179" t="s">
        <v>490</v>
      </c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3" t="s">
        <v>194</v>
      </c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44"/>
      <c r="AF62" s="144"/>
      <c r="AG62" s="144"/>
      <c r="AH62" s="144"/>
      <c r="AI62" s="144"/>
      <c r="AJ62" s="144"/>
      <c r="AK62" s="164"/>
    </row>
    <row r="63" spans="1:37" ht="4.5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73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</row>
    <row r="64" spans="1:37" ht="19.5" customHeight="1">
      <c r="A64" s="164"/>
      <c r="B64" s="173"/>
      <c r="C64" s="172" t="s">
        <v>193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37"/>
      <c r="AJ64" s="137"/>
      <c r="AK64" s="164"/>
    </row>
    <row r="65" spans="1:37" ht="9.75" customHeight="1">
      <c r="A65" s="164"/>
      <c r="B65" s="798" t="s">
        <v>491</v>
      </c>
      <c r="C65" s="799"/>
      <c r="D65" s="799"/>
      <c r="E65" s="799"/>
      <c r="F65" s="799"/>
      <c r="G65" s="799"/>
      <c r="H65" s="798" t="s">
        <v>492</v>
      </c>
      <c r="I65" s="798"/>
      <c r="J65" s="798"/>
      <c r="K65" s="798"/>
      <c r="L65" s="798"/>
      <c r="M65" s="798"/>
      <c r="N65" s="798"/>
      <c r="O65" s="798" t="s">
        <v>493</v>
      </c>
      <c r="P65" s="798"/>
      <c r="Q65" s="798"/>
      <c r="R65" s="798"/>
      <c r="S65" s="798"/>
      <c r="T65" s="798"/>
      <c r="U65" s="798"/>
      <c r="V65" s="798" t="s">
        <v>494</v>
      </c>
      <c r="W65" s="798"/>
      <c r="X65" s="798"/>
      <c r="Y65" s="798"/>
      <c r="Z65" s="798"/>
      <c r="AA65" s="798"/>
      <c r="AB65" s="798"/>
      <c r="AC65" s="798" t="s">
        <v>495</v>
      </c>
      <c r="AD65" s="798"/>
      <c r="AE65" s="798"/>
      <c r="AF65" s="798"/>
      <c r="AG65" s="798"/>
      <c r="AH65" s="798"/>
      <c r="AI65" s="164"/>
      <c r="AJ65" s="137"/>
      <c r="AK65" s="164"/>
    </row>
    <row r="66" spans="1:37" ht="21.75" customHeight="1">
      <c r="A66" s="164"/>
      <c r="B66" s="808"/>
      <c r="C66" s="809"/>
      <c r="D66" s="809"/>
      <c r="E66" s="809"/>
      <c r="F66" s="809"/>
      <c r="G66" s="810"/>
      <c r="H66" s="811"/>
      <c r="I66" s="812"/>
      <c r="J66" s="812"/>
      <c r="K66" s="812"/>
      <c r="L66" s="812"/>
      <c r="M66" s="812"/>
      <c r="N66" s="813"/>
      <c r="O66" s="811"/>
      <c r="P66" s="812"/>
      <c r="Q66" s="812"/>
      <c r="R66" s="812"/>
      <c r="S66" s="812"/>
      <c r="T66" s="812"/>
      <c r="U66" s="813"/>
      <c r="V66" s="811"/>
      <c r="W66" s="812"/>
      <c r="X66" s="812"/>
      <c r="Y66" s="812"/>
      <c r="Z66" s="812"/>
      <c r="AA66" s="812"/>
      <c r="AB66" s="813"/>
      <c r="AC66" s="811"/>
      <c r="AD66" s="809"/>
      <c r="AE66" s="809"/>
      <c r="AF66" s="809"/>
      <c r="AG66" s="809"/>
      <c r="AH66" s="844"/>
      <c r="AI66" s="139"/>
      <c r="AJ66" s="137"/>
      <c r="AK66" s="164"/>
    </row>
    <row r="67" spans="1:37" ht="15.75" customHeight="1">
      <c r="A67" s="164"/>
      <c r="B67" s="800" t="s">
        <v>195</v>
      </c>
      <c r="C67" s="800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  <c r="Y67" s="800"/>
      <c r="Z67" s="800"/>
      <c r="AA67" s="800"/>
      <c r="AB67" s="800"/>
      <c r="AC67" s="800"/>
      <c r="AD67" s="800"/>
      <c r="AE67" s="800"/>
      <c r="AF67" s="800"/>
      <c r="AG67" s="800"/>
      <c r="AH67" s="800"/>
      <c r="AI67" s="180"/>
      <c r="AJ67" s="180"/>
      <c r="AK67" s="164"/>
    </row>
    <row r="68" spans="1:37" ht="9.75" customHeight="1">
      <c r="A68" s="164"/>
      <c r="B68" s="164" t="s">
        <v>196</v>
      </c>
      <c r="C68" s="164"/>
      <c r="D68" s="182"/>
      <c r="E68" s="18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83"/>
      <c r="AE68" s="181"/>
      <c r="AF68" s="164"/>
      <c r="AG68" s="164"/>
      <c r="AH68" s="184"/>
      <c r="AI68" s="181"/>
      <c r="AJ68" s="164"/>
      <c r="AK68" s="164"/>
    </row>
    <row r="69" spans="1:37" ht="18" customHeight="1">
      <c r="A69" s="164"/>
      <c r="B69" s="908"/>
      <c r="C69" s="909"/>
      <c r="D69" s="909"/>
      <c r="E69" s="909"/>
      <c r="F69" s="909"/>
      <c r="G69" s="909"/>
      <c r="H69" s="909"/>
      <c r="I69" s="909"/>
      <c r="J69" s="909"/>
      <c r="K69" s="909"/>
      <c r="L69" s="909"/>
      <c r="M69" s="909"/>
      <c r="N69" s="909"/>
      <c r="O69" s="893" t="s">
        <v>197</v>
      </c>
      <c r="P69" s="910"/>
      <c r="Q69" s="910"/>
      <c r="R69" s="910"/>
      <c r="S69" s="910"/>
      <c r="T69" s="910"/>
      <c r="U69" s="910"/>
      <c r="V69" s="910"/>
      <c r="W69" s="910"/>
      <c r="X69" s="910"/>
      <c r="Y69" s="889" t="s">
        <v>198</v>
      </c>
      <c r="Z69" s="905"/>
      <c r="AA69" s="905"/>
      <c r="AB69" s="905"/>
      <c r="AC69" s="905"/>
      <c r="AD69" s="905"/>
      <c r="AE69" s="905"/>
      <c r="AF69" s="905"/>
      <c r="AG69" s="905"/>
      <c r="AH69" s="906"/>
      <c r="AI69" s="180"/>
      <c r="AJ69" s="180"/>
      <c r="AK69" s="164"/>
    </row>
    <row r="70" spans="1:37" ht="18" customHeight="1">
      <c r="A70" s="164"/>
      <c r="B70" s="897" t="s">
        <v>199</v>
      </c>
      <c r="C70" s="898"/>
      <c r="D70" s="898"/>
      <c r="E70" s="898"/>
      <c r="F70" s="898"/>
      <c r="G70" s="898"/>
      <c r="H70" s="898"/>
      <c r="I70" s="898"/>
      <c r="J70" s="898"/>
      <c r="K70" s="898"/>
      <c r="L70" s="898"/>
      <c r="M70" s="898"/>
      <c r="N70" s="898"/>
      <c r="O70" s="818"/>
      <c r="P70" s="818"/>
      <c r="Q70" s="818"/>
      <c r="R70" s="818"/>
      <c r="S70" s="818"/>
      <c r="T70" s="818"/>
      <c r="U70" s="818"/>
      <c r="V70" s="818"/>
      <c r="W70" s="818"/>
      <c r="X70" s="818"/>
      <c r="Y70" s="867"/>
      <c r="Z70" s="867"/>
      <c r="AA70" s="867"/>
      <c r="AB70" s="867"/>
      <c r="AC70" s="867"/>
      <c r="AD70" s="867"/>
      <c r="AE70" s="867"/>
      <c r="AF70" s="867"/>
      <c r="AG70" s="867"/>
      <c r="AH70" s="883"/>
      <c r="AI70" s="180"/>
      <c r="AJ70" s="180"/>
      <c r="AK70" s="164"/>
    </row>
    <row r="71" spans="1:37" ht="18" customHeight="1">
      <c r="A71" s="164"/>
      <c r="B71" s="897" t="s">
        <v>200</v>
      </c>
      <c r="C71" s="898"/>
      <c r="D71" s="898"/>
      <c r="E71" s="898"/>
      <c r="F71" s="898"/>
      <c r="G71" s="898"/>
      <c r="H71" s="898"/>
      <c r="I71" s="898"/>
      <c r="J71" s="898"/>
      <c r="K71" s="898"/>
      <c r="L71" s="898"/>
      <c r="M71" s="898"/>
      <c r="N71" s="898"/>
      <c r="O71" s="818"/>
      <c r="P71" s="818"/>
      <c r="Q71" s="818"/>
      <c r="R71" s="818"/>
      <c r="S71" s="818"/>
      <c r="T71" s="818"/>
      <c r="U71" s="818"/>
      <c r="V71" s="818"/>
      <c r="W71" s="818"/>
      <c r="X71" s="818"/>
      <c r="Y71" s="867"/>
      <c r="Z71" s="867"/>
      <c r="AA71" s="867"/>
      <c r="AB71" s="867"/>
      <c r="AC71" s="867"/>
      <c r="AD71" s="867"/>
      <c r="AE71" s="867"/>
      <c r="AF71" s="867"/>
      <c r="AG71" s="867"/>
      <c r="AH71" s="883"/>
      <c r="AI71" s="180"/>
      <c r="AJ71" s="180"/>
      <c r="AK71" s="164"/>
    </row>
    <row r="72" spans="1:37" ht="18" customHeight="1">
      <c r="A72" s="164"/>
      <c r="B72" s="897" t="s">
        <v>496</v>
      </c>
      <c r="C72" s="898"/>
      <c r="D72" s="898"/>
      <c r="E72" s="898"/>
      <c r="F72" s="898"/>
      <c r="G72" s="898"/>
      <c r="H72" s="898"/>
      <c r="I72" s="898"/>
      <c r="J72" s="898"/>
      <c r="K72" s="898"/>
      <c r="L72" s="898"/>
      <c r="M72" s="898"/>
      <c r="N72" s="898"/>
      <c r="O72" s="818"/>
      <c r="P72" s="818"/>
      <c r="Q72" s="818"/>
      <c r="R72" s="818"/>
      <c r="S72" s="818"/>
      <c r="T72" s="818"/>
      <c r="U72" s="818"/>
      <c r="V72" s="818"/>
      <c r="W72" s="818"/>
      <c r="X72" s="818"/>
      <c r="Y72" s="867"/>
      <c r="Z72" s="867"/>
      <c r="AA72" s="867"/>
      <c r="AB72" s="867"/>
      <c r="AC72" s="867"/>
      <c r="AD72" s="867"/>
      <c r="AE72" s="867"/>
      <c r="AF72" s="867"/>
      <c r="AG72" s="867"/>
      <c r="AH72" s="883"/>
      <c r="AI72" s="180"/>
      <c r="AJ72" s="180"/>
      <c r="AK72" s="164"/>
    </row>
    <row r="73" spans="1:37" ht="18" customHeight="1">
      <c r="A73" s="164"/>
      <c r="B73" s="897" t="s">
        <v>201</v>
      </c>
      <c r="C73" s="898"/>
      <c r="D73" s="898"/>
      <c r="E73" s="898"/>
      <c r="F73" s="898"/>
      <c r="G73" s="898"/>
      <c r="H73" s="898"/>
      <c r="I73" s="898"/>
      <c r="J73" s="898"/>
      <c r="K73" s="898"/>
      <c r="L73" s="898"/>
      <c r="M73" s="898"/>
      <c r="N73" s="898"/>
      <c r="O73" s="818"/>
      <c r="P73" s="818"/>
      <c r="Q73" s="818"/>
      <c r="R73" s="818"/>
      <c r="S73" s="818"/>
      <c r="T73" s="818"/>
      <c r="U73" s="818"/>
      <c r="V73" s="818"/>
      <c r="W73" s="818"/>
      <c r="X73" s="818"/>
      <c r="Y73" s="867"/>
      <c r="Z73" s="867"/>
      <c r="AA73" s="867"/>
      <c r="AB73" s="867"/>
      <c r="AC73" s="867"/>
      <c r="AD73" s="867"/>
      <c r="AE73" s="867"/>
      <c r="AF73" s="867"/>
      <c r="AG73" s="867"/>
      <c r="AH73" s="883"/>
      <c r="AI73" s="180"/>
      <c r="AJ73" s="180"/>
      <c r="AK73" s="164"/>
    </row>
    <row r="74" spans="1:37" ht="18" customHeight="1">
      <c r="A74" s="164"/>
      <c r="B74" s="897" t="s">
        <v>202</v>
      </c>
      <c r="C74" s="898"/>
      <c r="D74" s="898"/>
      <c r="E74" s="898"/>
      <c r="F74" s="898"/>
      <c r="G74" s="898"/>
      <c r="H74" s="898"/>
      <c r="I74" s="898"/>
      <c r="J74" s="898"/>
      <c r="K74" s="898"/>
      <c r="L74" s="898"/>
      <c r="M74" s="898"/>
      <c r="N74" s="898"/>
      <c r="O74" s="818"/>
      <c r="P74" s="818"/>
      <c r="Q74" s="818"/>
      <c r="R74" s="818"/>
      <c r="S74" s="818"/>
      <c r="T74" s="818"/>
      <c r="U74" s="818"/>
      <c r="V74" s="818"/>
      <c r="W74" s="818"/>
      <c r="X74" s="818"/>
      <c r="Y74" s="867"/>
      <c r="Z74" s="867"/>
      <c r="AA74" s="867"/>
      <c r="AB74" s="867"/>
      <c r="AC74" s="867"/>
      <c r="AD74" s="867"/>
      <c r="AE74" s="867"/>
      <c r="AF74" s="867"/>
      <c r="AG74" s="867"/>
      <c r="AH74" s="883"/>
      <c r="AI74" s="180"/>
      <c r="AJ74" s="180"/>
      <c r="AK74" s="164"/>
    </row>
    <row r="75" spans="1:37" ht="18" customHeight="1">
      <c r="A75" s="164"/>
      <c r="B75" s="897" t="s">
        <v>203</v>
      </c>
      <c r="C75" s="898"/>
      <c r="D75" s="898"/>
      <c r="E75" s="898"/>
      <c r="F75" s="898"/>
      <c r="G75" s="898"/>
      <c r="H75" s="898"/>
      <c r="I75" s="898"/>
      <c r="J75" s="898"/>
      <c r="K75" s="898"/>
      <c r="L75" s="898"/>
      <c r="M75" s="898"/>
      <c r="N75" s="898"/>
      <c r="O75" s="818"/>
      <c r="P75" s="818"/>
      <c r="Q75" s="818"/>
      <c r="R75" s="818"/>
      <c r="S75" s="818"/>
      <c r="T75" s="818"/>
      <c r="U75" s="818"/>
      <c r="V75" s="818"/>
      <c r="W75" s="818"/>
      <c r="X75" s="818"/>
      <c r="Y75" s="867"/>
      <c r="Z75" s="867"/>
      <c r="AA75" s="867"/>
      <c r="AB75" s="867"/>
      <c r="AC75" s="867"/>
      <c r="AD75" s="867"/>
      <c r="AE75" s="867"/>
      <c r="AF75" s="867"/>
      <c r="AG75" s="867"/>
      <c r="AH75" s="883"/>
      <c r="AI75" s="180"/>
      <c r="AJ75" s="180"/>
      <c r="AK75" s="164"/>
    </row>
    <row r="76" spans="1:37" ht="18" customHeight="1">
      <c r="A76" s="164"/>
      <c r="B76" s="897" t="s">
        <v>204</v>
      </c>
      <c r="C76" s="898"/>
      <c r="D76" s="898"/>
      <c r="E76" s="898"/>
      <c r="F76" s="898"/>
      <c r="G76" s="898"/>
      <c r="H76" s="898"/>
      <c r="I76" s="898"/>
      <c r="J76" s="898"/>
      <c r="K76" s="898"/>
      <c r="L76" s="898"/>
      <c r="M76" s="898"/>
      <c r="N76" s="898"/>
      <c r="O76" s="818"/>
      <c r="P76" s="818"/>
      <c r="Q76" s="818"/>
      <c r="R76" s="818"/>
      <c r="S76" s="818"/>
      <c r="T76" s="818"/>
      <c r="U76" s="818"/>
      <c r="V76" s="818"/>
      <c r="W76" s="818"/>
      <c r="X76" s="818"/>
      <c r="Y76" s="867"/>
      <c r="Z76" s="867"/>
      <c r="AA76" s="867"/>
      <c r="AB76" s="867"/>
      <c r="AC76" s="867"/>
      <c r="AD76" s="867"/>
      <c r="AE76" s="867"/>
      <c r="AF76" s="867"/>
      <c r="AG76" s="867"/>
      <c r="AH76" s="883"/>
      <c r="AI76" s="180"/>
      <c r="AJ76" s="180"/>
      <c r="AK76" s="164"/>
    </row>
    <row r="77" spans="1:37" ht="18" customHeight="1">
      <c r="A77" s="164"/>
      <c r="B77" s="802" t="s">
        <v>205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4"/>
      <c r="P77" s="804"/>
      <c r="Q77" s="804"/>
      <c r="R77" s="804"/>
      <c r="S77" s="804"/>
      <c r="T77" s="804"/>
      <c r="U77" s="804"/>
      <c r="V77" s="804"/>
      <c r="W77" s="804"/>
      <c r="X77" s="804"/>
      <c r="Y77" s="792"/>
      <c r="Z77" s="792"/>
      <c r="AA77" s="792"/>
      <c r="AB77" s="792"/>
      <c r="AC77" s="792"/>
      <c r="AD77" s="792"/>
      <c r="AE77" s="792"/>
      <c r="AF77" s="792"/>
      <c r="AG77" s="792"/>
      <c r="AH77" s="805"/>
      <c r="AI77" s="180"/>
      <c r="AJ77" s="180"/>
      <c r="AK77" s="164"/>
    </row>
    <row r="78" spans="1:37" ht="4.5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</row>
    <row r="79" spans="1:37" ht="18" customHeight="1">
      <c r="A79" s="164"/>
      <c r="B79" s="899" t="s">
        <v>206</v>
      </c>
      <c r="C79" s="900"/>
      <c r="D79" s="901"/>
      <c r="E79" s="902"/>
      <c r="F79" s="903"/>
      <c r="G79" s="903"/>
      <c r="H79" s="903"/>
      <c r="I79" s="903"/>
      <c r="J79" s="903"/>
      <c r="K79" s="903"/>
      <c r="L79" s="903"/>
      <c r="M79" s="90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</row>
    <row r="80" spans="1:37" ht="15.75" customHeight="1">
      <c r="A80" s="164"/>
      <c r="B80" s="164" t="s">
        <v>207</v>
      </c>
      <c r="C80" s="164"/>
      <c r="D80" s="181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</row>
    <row r="81" spans="1:37" ht="19.5" customHeight="1">
      <c r="A81" s="164"/>
      <c r="B81" s="801" t="s">
        <v>497</v>
      </c>
      <c r="C81" s="801"/>
      <c r="D81" s="801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801"/>
      <c r="W81" s="801"/>
      <c r="X81" s="801"/>
      <c r="Y81" s="801"/>
      <c r="Z81" s="801"/>
      <c r="AA81" s="801"/>
      <c r="AB81" s="801"/>
      <c r="AC81" s="801"/>
      <c r="AD81" s="801"/>
      <c r="AE81" s="801"/>
      <c r="AF81" s="801"/>
      <c r="AG81" s="801"/>
      <c r="AH81" s="801"/>
      <c r="AI81" s="164"/>
      <c r="AJ81" s="164"/>
      <c r="AK81" s="164"/>
    </row>
    <row r="82" spans="1:37" ht="9.75" customHeight="1">
      <c r="A82" s="164"/>
      <c r="B82" s="888" t="s">
        <v>208</v>
      </c>
      <c r="C82" s="889"/>
      <c r="D82" s="891" t="s">
        <v>215</v>
      </c>
      <c r="E82" s="892"/>
      <c r="F82" s="892"/>
      <c r="G82" s="892"/>
      <c r="H82" s="892"/>
      <c r="I82" s="892"/>
      <c r="J82" s="892"/>
      <c r="K82" s="892"/>
      <c r="L82" s="892"/>
      <c r="M82" s="892"/>
      <c r="N82" s="892"/>
      <c r="O82" s="892"/>
      <c r="P82" s="892"/>
      <c r="Q82" s="892"/>
      <c r="R82" s="892"/>
      <c r="S82" s="892"/>
      <c r="T82" s="892"/>
      <c r="U82" s="892"/>
      <c r="V82" s="892"/>
      <c r="W82" s="892"/>
      <c r="X82" s="892"/>
      <c r="Y82" s="892"/>
      <c r="Z82" s="892"/>
      <c r="AA82" s="893" t="s">
        <v>213</v>
      </c>
      <c r="AB82" s="893"/>
      <c r="AC82" s="893"/>
      <c r="AD82" s="893"/>
      <c r="AE82" s="893"/>
      <c r="AF82" s="893"/>
      <c r="AG82" s="893"/>
      <c r="AH82" s="894"/>
      <c r="AI82" s="164"/>
      <c r="AJ82" s="164"/>
      <c r="AK82" s="164"/>
    </row>
    <row r="83" spans="1:37" ht="9.75" customHeight="1">
      <c r="A83" s="164"/>
      <c r="B83" s="890"/>
      <c r="C83" s="865"/>
      <c r="D83" s="896" t="s">
        <v>214</v>
      </c>
      <c r="E83" s="896"/>
      <c r="F83" s="896"/>
      <c r="G83" s="896"/>
      <c r="H83" s="896"/>
      <c r="I83" s="896"/>
      <c r="J83" s="896"/>
      <c r="K83" s="896"/>
      <c r="L83" s="896"/>
      <c r="M83" s="896"/>
      <c r="N83" s="896"/>
      <c r="O83" s="896"/>
      <c r="P83" s="896"/>
      <c r="Q83" s="896"/>
      <c r="R83" s="896"/>
      <c r="S83" s="896"/>
      <c r="T83" s="896"/>
      <c r="U83" s="896"/>
      <c r="V83" s="896"/>
      <c r="W83" s="896"/>
      <c r="X83" s="896"/>
      <c r="Y83" s="896"/>
      <c r="Z83" s="896"/>
      <c r="AA83" s="815"/>
      <c r="AB83" s="815"/>
      <c r="AC83" s="815"/>
      <c r="AD83" s="815"/>
      <c r="AE83" s="815"/>
      <c r="AF83" s="815"/>
      <c r="AG83" s="815"/>
      <c r="AH83" s="895"/>
      <c r="AI83" s="164"/>
      <c r="AJ83" s="164"/>
      <c r="AK83" s="164"/>
    </row>
    <row r="84" spans="1:37" ht="18" customHeight="1">
      <c r="A84" s="164"/>
      <c r="B84" s="814" t="s">
        <v>209</v>
      </c>
      <c r="C84" s="815"/>
      <c r="D84" s="816"/>
      <c r="E84" s="817"/>
      <c r="F84" s="817"/>
      <c r="G84" s="817"/>
      <c r="H84" s="817"/>
      <c r="I84" s="817"/>
      <c r="J84" s="817"/>
      <c r="K84" s="817"/>
      <c r="L84" s="817"/>
      <c r="M84" s="817"/>
      <c r="N84" s="817"/>
      <c r="O84" s="817"/>
      <c r="P84" s="817"/>
      <c r="Q84" s="817"/>
      <c r="R84" s="817"/>
      <c r="S84" s="817"/>
      <c r="T84" s="817"/>
      <c r="U84" s="817"/>
      <c r="V84" s="817"/>
      <c r="W84" s="817"/>
      <c r="X84" s="817"/>
      <c r="Y84" s="817"/>
      <c r="Z84" s="817"/>
      <c r="AA84" s="818"/>
      <c r="AB84" s="818"/>
      <c r="AC84" s="818"/>
      <c r="AD84" s="818"/>
      <c r="AE84" s="818"/>
      <c r="AF84" s="818"/>
      <c r="AG84" s="818"/>
      <c r="AH84" s="819"/>
      <c r="AI84" s="164"/>
      <c r="AJ84" s="164"/>
      <c r="AK84" s="164"/>
    </row>
    <row r="85" spans="1:37" ht="18" customHeight="1">
      <c r="A85" s="164"/>
      <c r="B85" s="814" t="s">
        <v>210</v>
      </c>
      <c r="C85" s="815"/>
      <c r="D85" s="816"/>
      <c r="E85" s="817"/>
      <c r="F85" s="817"/>
      <c r="G85" s="817"/>
      <c r="H85" s="817"/>
      <c r="I85" s="817"/>
      <c r="J85" s="817"/>
      <c r="K85" s="817"/>
      <c r="L85" s="817"/>
      <c r="M85" s="817"/>
      <c r="N85" s="817"/>
      <c r="O85" s="817"/>
      <c r="P85" s="817"/>
      <c r="Q85" s="817"/>
      <c r="R85" s="817"/>
      <c r="S85" s="817"/>
      <c r="T85" s="817"/>
      <c r="U85" s="817"/>
      <c r="V85" s="817"/>
      <c r="W85" s="817"/>
      <c r="X85" s="817"/>
      <c r="Y85" s="817"/>
      <c r="Z85" s="817"/>
      <c r="AA85" s="818"/>
      <c r="AB85" s="818"/>
      <c r="AC85" s="818"/>
      <c r="AD85" s="818"/>
      <c r="AE85" s="818"/>
      <c r="AF85" s="818"/>
      <c r="AG85" s="818"/>
      <c r="AH85" s="819"/>
      <c r="AI85" s="164"/>
      <c r="AJ85" s="164"/>
      <c r="AK85" s="164"/>
    </row>
    <row r="86" spans="1:37" ht="18" customHeight="1">
      <c r="A86" s="164"/>
      <c r="B86" s="814" t="s">
        <v>211</v>
      </c>
      <c r="C86" s="815"/>
      <c r="D86" s="816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  <c r="Y86" s="817"/>
      <c r="Z86" s="817"/>
      <c r="AA86" s="818"/>
      <c r="AB86" s="818"/>
      <c r="AC86" s="818"/>
      <c r="AD86" s="818"/>
      <c r="AE86" s="818"/>
      <c r="AF86" s="818"/>
      <c r="AG86" s="818"/>
      <c r="AH86" s="819"/>
      <c r="AI86" s="164"/>
      <c r="AJ86" s="164"/>
      <c r="AK86" s="164"/>
    </row>
    <row r="87" spans="1:37" ht="18" customHeight="1">
      <c r="A87" s="164"/>
      <c r="B87" s="820" t="s">
        <v>212</v>
      </c>
      <c r="C87" s="821"/>
      <c r="D87" s="886"/>
      <c r="E87" s="887"/>
      <c r="F87" s="887"/>
      <c r="G87" s="887"/>
      <c r="H87" s="887"/>
      <c r="I87" s="887"/>
      <c r="J87" s="887"/>
      <c r="K87" s="887"/>
      <c r="L87" s="887"/>
      <c r="M87" s="887"/>
      <c r="N87" s="887"/>
      <c r="O87" s="887"/>
      <c r="P87" s="887"/>
      <c r="Q87" s="887"/>
      <c r="R87" s="887"/>
      <c r="S87" s="887"/>
      <c r="T87" s="887"/>
      <c r="U87" s="887"/>
      <c r="V87" s="887"/>
      <c r="W87" s="887"/>
      <c r="X87" s="887"/>
      <c r="Y87" s="887"/>
      <c r="Z87" s="887"/>
      <c r="AA87" s="804"/>
      <c r="AB87" s="804"/>
      <c r="AC87" s="804"/>
      <c r="AD87" s="804"/>
      <c r="AE87" s="804"/>
      <c r="AF87" s="804"/>
      <c r="AG87" s="804"/>
      <c r="AH87" s="885"/>
      <c r="AI87" s="164"/>
      <c r="AJ87" s="164"/>
      <c r="AK87" s="164"/>
    </row>
    <row r="88" spans="1:37" ht="6" customHeight="1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</row>
    <row r="89" spans="1:37" ht="9.75" customHeight="1">
      <c r="A89" s="164"/>
      <c r="B89" s="888" t="s">
        <v>208</v>
      </c>
      <c r="C89" s="889"/>
      <c r="D89" s="891" t="s">
        <v>216</v>
      </c>
      <c r="E89" s="892"/>
      <c r="F89" s="892"/>
      <c r="G89" s="892"/>
      <c r="H89" s="892"/>
      <c r="I89" s="892"/>
      <c r="J89" s="892"/>
      <c r="K89" s="892"/>
      <c r="L89" s="892"/>
      <c r="M89" s="892"/>
      <c r="N89" s="892"/>
      <c r="O89" s="892"/>
      <c r="P89" s="892"/>
      <c r="Q89" s="892"/>
      <c r="R89" s="892"/>
      <c r="S89" s="892"/>
      <c r="T89" s="892"/>
      <c r="U89" s="892"/>
      <c r="V89" s="892"/>
      <c r="W89" s="892"/>
      <c r="X89" s="892"/>
      <c r="Y89" s="892"/>
      <c r="Z89" s="892"/>
      <c r="AA89" s="893" t="s">
        <v>213</v>
      </c>
      <c r="AB89" s="893"/>
      <c r="AC89" s="893"/>
      <c r="AD89" s="893"/>
      <c r="AE89" s="893"/>
      <c r="AF89" s="893"/>
      <c r="AG89" s="893"/>
      <c r="AH89" s="894"/>
      <c r="AI89" s="164"/>
      <c r="AJ89" s="164"/>
      <c r="AK89" s="164"/>
    </row>
    <row r="90" spans="1:37" ht="9.75" customHeight="1">
      <c r="A90" s="164"/>
      <c r="B90" s="890"/>
      <c r="C90" s="865"/>
      <c r="D90" s="896" t="s">
        <v>214</v>
      </c>
      <c r="E90" s="896"/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6"/>
      <c r="Q90" s="896"/>
      <c r="R90" s="896"/>
      <c r="S90" s="896"/>
      <c r="T90" s="896"/>
      <c r="U90" s="896"/>
      <c r="V90" s="896"/>
      <c r="W90" s="896"/>
      <c r="X90" s="896"/>
      <c r="Y90" s="896"/>
      <c r="Z90" s="896"/>
      <c r="AA90" s="815"/>
      <c r="AB90" s="815"/>
      <c r="AC90" s="815"/>
      <c r="AD90" s="815"/>
      <c r="AE90" s="815"/>
      <c r="AF90" s="815"/>
      <c r="AG90" s="815"/>
      <c r="AH90" s="895"/>
      <c r="AI90" s="164"/>
      <c r="AJ90" s="164"/>
      <c r="AK90" s="164"/>
    </row>
    <row r="91" spans="1:37" ht="18" customHeight="1">
      <c r="A91" s="164"/>
      <c r="B91" s="814" t="s">
        <v>209</v>
      </c>
      <c r="C91" s="815"/>
      <c r="D91" s="816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7"/>
      <c r="T91" s="817"/>
      <c r="U91" s="817"/>
      <c r="V91" s="817"/>
      <c r="W91" s="817"/>
      <c r="X91" s="817"/>
      <c r="Y91" s="817"/>
      <c r="Z91" s="817"/>
      <c r="AA91" s="818"/>
      <c r="AB91" s="818"/>
      <c r="AC91" s="818"/>
      <c r="AD91" s="818"/>
      <c r="AE91" s="818"/>
      <c r="AF91" s="818"/>
      <c r="AG91" s="818"/>
      <c r="AH91" s="819"/>
      <c r="AI91" s="164"/>
      <c r="AJ91" s="164"/>
      <c r="AK91" s="164"/>
    </row>
    <row r="92" spans="1:37" ht="18" customHeight="1">
      <c r="A92" s="164"/>
      <c r="B92" s="814" t="s">
        <v>210</v>
      </c>
      <c r="C92" s="815"/>
      <c r="D92" s="816"/>
      <c r="E92" s="817"/>
      <c r="F92" s="817"/>
      <c r="G92" s="817"/>
      <c r="H92" s="817"/>
      <c r="I92" s="817"/>
      <c r="J92" s="817"/>
      <c r="K92" s="817"/>
      <c r="L92" s="817"/>
      <c r="M92" s="817"/>
      <c r="N92" s="817"/>
      <c r="O92" s="817"/>
      <c r="P92" s="817"/>
      <c r="Q92" s="817"/>
      <c r="R92" s="817"/>
      <c r="S92" s="817"/>
      <c r="T92" s="817"/>
      <c r="U92" s="817"/>
      <c r="V92" s="817"/>
      <c r="W92" s="817"/>
      <c r="X92" s="817"/>
      <c r="Y92" s="817"/>
      <c r="Z92" s="817"/>
      <c r="AA92" s="818"/>
      <c r="AB92" s="818"/>
      <c r="AC92" s="818"/>
      <c r="AD92" s="818"/>
      <c r="AE92" s="818"/>
      <c r="AF92" s="818"/>
      <c r="AG92" s="818"/>
      <c r="AH92" s="819"/>
      <c r="AI92" s="164"/>
      <c r="AJ92" s="164"/>
      <c r="AK92" s="164"/>
    </row>
    <row r="93" spans="1:37" ht="18" customHeight="1">
      <c r="A93" s="164"/>
      <c r="B93" s="814" t="s">
        <v>211</v>
      </c>
      <c r="C93" s="815"/>
      <c r="D93" s="816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8"/>
      <c r="AB93" s="818"/>
      <c r="AC93" s="818"/>
      <c r="AD93" s="818"/>
      <c r="AE93" s="818"/>
      <c r="AF93" s="818"/>
      <c r="AG93" s="818"/>
      <c r="AH93" s="819"/>
      <c r="AI93" s="164"/>
      <c r="AJ93" s="164"/>
      <c r="AK93" s="164"/>
    </row>
    <row r="94" spans="1:37" ht="18" customHeight="1">
      <c r="A94" s="164"/>
      <c r="B94" s="820" t="s">
        <v>212</v>
      </c>
      <c r="C94" s="821"/>
      <c r="D94" s="886"/>
      <c r="E94" s="887"/>
      <c r="F94" s="887"/>
      <c r="G94" s="887"/>
      <c r="H94" s="887"/>
      <c r="I94" s="887"/>
      <c r="J94" s="887"/>
      <c r="K94" s="887"/>
      <c r="L94" s="887"/>
      <c r="M94" s="887"/>
      <c r="N94" s="887"/>
      <c r="O94" s="887"/>
      <c r="P94" s="887"/>
      <c r="Q94" s="887"/>
      <c r="R94" s="887"/>
      <c r="S94" s="887"/>
      <c r="T94" s="887"/>
      <c r="U94" s="887"/>
      <c r="V94" s="887"/>
      <c r="W94" s="887"/>
      <c r="X94" s="887"/>
      <c r="Y94" s="887"/>
      <c r="Z94" s="887"/>
      <c r="AA94" s="804"/>
      <c r="AB94" s="804"/>
      <c r="AC94" s="804"/>
      <c r="AD94" s="804"/>
      <c r="AE94" s="804"/>
      <c r="AF94" s="804"/>
      <c r="AG94" s="804"/>
      <c r="AH94" s="885"/>
      <c r="AI94" s="164"/>
      <c r="AJ94" s="164"/>
      <c r="AK94" s="164"/>
    </row>
    <row r="95" spans="1:37" ht="19.5" customHeight="1">
      <c r="A95" s="164"/>
      <c r="B95" s="784" t="s">
        <v>498</v>
      </c>
      <c r="C95" s="784"/>
      <c r="D95" s="784"/>
      <c r="E95" s="784"/>
      <c r="F95" s="784"/>
      <c r="G95" s="784"/>
      <c r="H95" s="784"/>
      <c r="I95" s="784"/>
      <c r="J95" s="784"/>
      <c r="K95" s="784"/>
      <c r="L95" s="784"/>
      <c r="M95" s="784"/>
      <c r="N95" s="784"/>
      <c r="O95" s="784"/>
      <c r="P95" s="784"/>
      <c r="Q95" s="784"/>
      <c r="R95" s="784"/>
      <c r="S95" s="784"/>
      <c r="T95" s="784"/>
      <c r="U95" s="784"/>
      <c r="V95" s="784"/>
      <c r="W95" s="784"/>
      <c r="X95" s="784"/>
      <c r="Y95" s="784"/>
      <c r="Z95" s="784"/>
      <c r="AA95" s="784"/>
      <c r="AB95" s="784"/>
      <c r="AC95" s="784"/>
      <c r="AD95" s="784"/>
      <c r="AE95" s="784"/>
      <c r="AF95" s="784"/>
      <c r="AG95" s="784"/>
      <c r="AH95" s="784"/>
      <c r="AI95" s="164"/>
      <c r="AJ95" s="164"/>
      <c r="AK95" s="164"/>
    </row>
    <row r="96" spans="1:37" ht="9.75" customHeight="1">
      <c r="A96" s="164"/>
      <c r="B96" s="870" t="s">
        <v>224</v>
      </c>
      <c r="C96" s="871"/>
      <c r="D96" s="871"/>
      <c r="E96" s="871"/>
      <c r="F96" s="871"/>
      <c r="G96" s="871"/>
      <c r="H96" s="871"/>
      <c r="I96" s="871"/>
      <c r="J96" s="871"/>
      <c r="K96" s="871"/>
      <c r="L96" s="871"/>
      <c r="M96" s="871"/>
      <c r="N96" s="871"/>
      <c r="O96" s="871"/>
      <c r="P96" s="871"/>
      <c r="Q96" s="871"/>
      <c r="R96" s="871"/>
      <c r="S96" s="871"/>
      <c r="T96" s="871"/>
      <c r="U96" s="871"/>
      <c r="V96" s="871"/>
      <c r="W96" s="871"/>
      <c r="X96" s="871"/>
      <c r="Y96" s="871"/>
      <c r="Z96" s="871"/>
      <c r="AA96" s="871"/>
      <c r="AB96" s="871"/>
      <c r="AC96" s="871"/>
      <c r="AD96" s="871"/>
      <c r="AE96" s="871"/>
      <c r="AF96" s="871"/>
      <c r="AG96" s="871"/>
      <c r="AH96" s="872"/>
      <c r="AI96" s="164"/>
      <c r="AJ96" s="164"/>
      <c r="AK96" s="164"/>
    </row>
    <row r="97" spans="1:37" ht="18" customHeight="1">
      <c r="A97" s="164"/>
      <c r="B97" s="873"/>
      <c r="C97" s="864"/>
      <c r="D97" s="864" t="s">
        <v>218</v>
      </c>
      <c r="E97" s="865"/>
      <c r="F97" s="865"/>
      <c r="G97" s="865"/>
      <c r="H97" s="865"/>
      <c r="I97" s="865"/>
      <c r="J97" s="865"/>
      <c r="K97" s="864" t="s">
        <v>219</v>
      </c>
      <c r="L97" s="865"/>
      <c r="M97" s="865"/>
      <c r="N97" s="865"/>
      <c r="O97" s="865"/>
      <c r="P97" s="865"/>
      <c r="Q97" s="865"/>
      <c r="R97" s="864" t="s">
        <v>220</v>
      </c>
      <c r="S97" s="864"/>
      <c r="T97" s="864"/>
      <c r="U97" s="864"/>
      <c r="V97" s="864"/>
      <c r="W97" s="864"/>
      <c r="X97" s="864"/>
      <c r="Y97" s="864" t="s">
        <v>221</v>
      </c>
      <c r="Z97" s="865"/>
      <c r="AA97" s="865"/>
      <c r="AB97" s="865"/>
      <c r="AC97" s="865"/>
      <c r="AD97" s="864" t="s">
        <v>222</v>
      </c>
      <c r="AE97" s="864"/>
      <c r="AF97" s="864"/>
      <c r="AG97" s="864"/>
      <c r="AH97" s="884"/>
      <c r="AI97" s="181"/>
      <c r="AJ97" s="181"/>
      <c r="AK97" s="164"/>
    </row>
    <row r="98" spans="1:37" ht="18" customHeight="1">
      <c r="A98" s="164"/>
      <c r="B98" s="873" t="s">
        <v>209</v>
      </c>
      <c r="C98" s="864"/>
      <c r="D98" s="880"/>
      <c r="E98" s="881"/>
      <c r="F98" s="881"/>
      <c r="G98" s="881"/>
      <c r="H98" s="881"/>
      <c r="I98" s="881"/>
      <c r="J98" s="882"/>
      <c r="K98" s="880"/>
      <c r="L98" s="881"/>
      <c r="M98" s="881"/>
      <c r="N98" s="881"/>
      <c r="O98" s="881"/>
      <c r="P98" s="881"/>
      <c r="Q98" s="882"/>
      <c r="R98" s="867"/>
      <c r="S98" s="867"/>
      <c r="T98" s="867"/>
      <c r="U98" s="867"/>
      <c r="V98" s="867"/>
      <c r="W98" s="867"/>
      <c r="X98" s="867"/>
      <c r="Y98" s="867"/>
      <c r="Z98" s="867"/>
      <c r="AA98" s="867"/>
      <c r="AB98" s="867"/>
      <c r="AC98" s="867"/>
      <c r="AD98" s="867"/>
      <c r="AE98" s="867"/>
      <c r="AF98" s="867"/>
      <c r="AG98" s="867"/>
      <c r="AH98" s="883"/>
      <c r="AI98" s="181"/>
      <c r="AJ98" s="181"/>
      <c r="AK98" s="164"/>
    </row>
    <row r="99" spans="1:37" ht="18" customHeight="1">
      <c r="A99" s="164"/>
      <c r="B99" s="873" t="s">
        <v>210</v>
      </c>
      <c r="C99" s="864"/>
      <c r="D99" s="880"/>
      <c r="E99" s="881"/>
      <c r="F99" s="881"/>
      <c r="G99" s="881"/>
      <c r="H99" s="881"/>
      <c r="I99" s="881"/>
      <c r="J99" s="882"/>
      <c r="K99" s="880"/>
      <c r="L99" s="881"/>
      <c r="M99" s="881"/>
      <c r="N99" s="881"/>
      <c r="O99" s="881"/>
      <c r="P99" s="881"/>
      <c r="Q99" s="882"/>
      <c r="R99" s="867"/>
      <c r="S99" s="867"/>
      <c r="T99" s="867"/>
      <c r="U99" s="867"/>
      <c r="V99" s="867"/>
      <c r="W99" s="867"/>
      <c r="X99" s="867"/>
      <c r="Y99" s="867"/>
      <c r="Z99" s="867"/>
      <c r="AA99" s="867"/>
      <c r="AB99" s="867"/>
      <c r="AC99" s="867"/>
      <c r="AD99" s="867"/>
      <c r="AE99" s="867"/>
      <c r="AF99" s="867"/>
      <c r="AG99" s="867"/>
      <c r="AH99" s="883"/>
      <c r="AI99" s="181"/>
      <c r="AJ99" s="181"/>
      <c r="AK99" s="164"/>
    </row>
    <row r="100" spans="1:37" ht="18" customHeight="1">
      <c r="A100" s="164"/>
      <c r="B100" s="874" t="s">
        <v>211</v>
      </c>
      <c r="C100" s="875"/>
      <c r="D100" s="789"/>
      <c r="E100" s="790"/>
      <c r="F100" s="790"/>
      <c r="G100" s="790"/>
      <c r="H100" s="790"/>
      <c r="I100" s="790"/>
      <c r="J100" s="791"/>
      <c r="K100" s="789"/>
      <c r="L100" s="790"/>
      <c r="M100" s="790"/>
      <c r="N100" s="790"/>
      <c r="O100" s="790"/>
      <c r="P100" s="790"/>
      <c r="Q100" s="791"/>
      <c r="R100" s="792"/>
      <c r="S100" s="792"/>
      <c r="T100" s="792"/>
      <c r="U100" s="792"/>
      <c r="V100" s="792"/>
      <c r="W100" s="792"/>
      <c r="X100" s="792"/>
      <c r="Y100" s="792"/>
      <c r="Z100" s="792"/>
      <c r="AA100" s="792"/>
      <c r="AB100" s="792"/>
      <c r="AC100" s="792"/>
      <c r="AD100" s="792"/>
      <c r="AE100" s="792"/>
      <c r="AF100" s="792"/>
      <c r="AG100" s="792"/>
      <c r="AH100" s="805"/>
      <c r="AI100" s="181"/>
      <c r="AJ100" s="181"/>
      <c r="AK100" s="164"/>
    </row>
    <row r="101" spans="1:37" ht="19.5" customHeight="1">
      <c r="A101" s="164"/>
      <c r="B101" s="784" t="s">
        <v>499</v>
      </c>
      <c r="C101" s="784"/>
      <c r="D101" s="784"/>
      <c r="E101" s="784"/>
      <c r="F101" s="784"/>
      <c r="G101" s="784"/>
      <c r="H101" s="784"/>
      <c r="I101" s="784"/>
      <c r="J101" s="784"/>
      <c r="K101" s="784"/>
      <c r="L101" s="784"/>
      <c r="M101" s="784"/>
      <c r="N101" s="784"/>
      <c r="O101" s="784"/>
      <c r="P101" s="784"/>
      <c r="Q101" s="784"/>
      <c r="R101" s="784"/>
      <c r="S101" s="784"/>
      <c r="T101" s="784"/>
      <c r="U101" s="784"/>
      <c r="V101" s="784"/>
      <c r="W101" s="784"/>
      <c r="X101" s="784"/>
      <c r="Y101" s="784"/>
      <c r="Z101" s="784"/>
      <c r="AA101" s="784"/>
      <c r="AB101" s="784"/>
      <c r="AC101" s="784"/>
      <c r="AD101" s="784"/>
      <c r="AE101" s="784"/>
      <c r="AF101" s="784"/>
      <c r="AG101" s="784"/>
      <c r="AH101" s="784"/>
      <c r="AI101" s="164"/>
      <c r="AJ101" s="164"/>
      <c r="AK101" s="164"/>
    </row>
    <row r="102" spans="1:37" ht="15.75" customHeight="1">
      <c r="A102" s="164"/>
      <c r="B102" s="870" t="s">
        <v>217</v>
      </c>
      <c r="C102" s="871"/>
      <c r="D102" s="871"/>
      <c r="E102" s="871"/>
      <c r="F102" s="871"/>
      <c r="G102" s="871"/>
      <c r="H102" s="871"/>
      <c r="I102" s="871"/>
      <c r="J102" s="871"/>
      <c r="K102" s="871"/>
      <c r="L102" s="871"/>
      <c r="M102" s="871"/>
      <c r="N102" s="871"/>
      <c r="O102" s="871"/>
      <c r="P102" s="871"/>
      <c r="Q102" s="871"/>
      <c r="R102" s="871"/>
      <c r="S102" s="871"/>
      <c r="T102" s="871"/>
      <c r="U102" s="871"/>
      <c r="V102" s="871"/>
      <c r="W102" s="871"/>
      <c r="X102" s="871"/>
      <c r="Y102" s="871"/>
      <c r="Z102" s="871"/>
      <c r="AA102" s="871"/>
      <c r="AB102" s="871"/>
      <c r="AC102" s="871"/>
      <c r="AD102" s="871"/>
      <c r="AE102" s="871"/>
      <c r="AF102" s="871"/>
      <c r="AG102" s="871"/>
      <c r="AH102" s="872"/>
      <c r="AI102" s="164"/>
      <c r="AJ102" s="164"/>
      <c r="AK102" s="164"/>
    </row>
    <row r="103" spans="1:37" ht="15.75" customHeight="1">
      <c r="A103" s="164"/>
      <c r="B103" s="873"/>
      <c r="C103" s="864"/>
      <c r="D103" s="864" t="s">
        <v>218</v>
      </c>
      <c r="E103" s="865"/>
      <c r="F103" s="865"/>
      <c r="G103" s="865"/>
      <c r="H103" s="865"/>
      <c r="I103" s="865"/>
      <c r="J103" s="865"/>
      <c r="K103" s="864" t="s">
        <v>219</v>
      </c>
      <c r="L103" s="865"/>
      <c r="M103" s="865"/>
      <c r="N103" s="865"/>
      <c r="O103" s="865"/>
      <c r="P103" s="865"/>
      <c r="Q103" s="865"/>
      <c r="R103" s="864" t="s">
        <v>500</v>
      </c>
      <c r="S103" s="864"/>
      <c r="T103" s="864"/>
      <c r="U103" s="864"/>
      <c r="V103" s="864"/>
      <c r="W103" s="864"/>
      <c r="X103" s="864"/>
      <c r="Y103" s="864" t="s">
        <v>223</v>
      </c>
      <c r="Z103" s="865"/>
      <c r="AA103" s="865"/>
      <c r="AB103" s="865"/>
      <c r="AC103" s="865"/>
      <c r="AD103" s="865"/>
      <c r="AE103" s="865"/>
      <c r="AF103" s="865"/>
      <c r="AG103" s="865"/>
      <c r="AH103" s="866"/>
      <c r="AI103" s="181"/>
      <c r="AJ103" s="181"/>
      <c r="AK103" s="164"/>
    </row>
    <row r="104" spans="1:37" ht="13.5" customHeight="1">
      <c r="A104" s="164"/>
      <c r="B104" s="873" t="s">
        <v>209</v>
      </c>
      <c r="C104" s="864"/>
      <c r="D104" s="880"/>
      <c r="E104" s="881"/>
      <c r="F104" s="881"/>
      <c r="G104" s="881"/>
      <c r="H104" s="881"/>
      <c r="I104" s="881"/>
      <c r="J104" s="882"/>
      <c r="K104" s="880"/>
      <c r="L104" s="881"/>
      <c r="M104" s="881"/>
      <c r="N104" s="881"/>
      <c r="O104" s="881"/>
      <c r="P104" s="881"/>
      <c r="Q104" s="882"/>
      <c r="R104" s="867"/>
      <c r="S104" s="867"/>
      <c r="T104" s="867"/>
      <c r="U104" s="867"/>
      <c r="V104" s="867"/>
      <c r="W104" s="867"/>
      <c r="X104" s="867"/>
      <c r="Y104" s="867"/>
      <c r="Z104" s="867"/>
      <c r="AA104" s="867"/>
      <c r="AB104" s="867"/>
      <c r="AC104" s="867"/>
      <c r="AD104" s="868"/>
      <c r="AE104" s="868"/>
      <c r="AF104" s="868"/>
      <c r="AG104" s="868"/>
      <c r="AH104" s="869"/>
      <c r="AI104" s="181"/>
      <c r="AJ104" s="181"/>
      <c r="AK104" s="164"/>
    </row>
    <row r="105" spans="1:37" ht="13.5" customHeight="1">
      <c r="A105" s="164"/>
      <c r="B105" s="874" t="s">
        <v>210</v>
      </c>
      <c r="C105" s="875"/>
      <c r="D105" s="789"/>
      <c r="E105" s="790"/>
      <c r="F105" s="790"/>
      <c r="G105" s="790"/>
      <c r="H105" s="790"/>
      <c r="I105" s="790"/>
      <c r="J105" s="791"/>
      <c r="K105" s="789"/>
      <c r="L105" s="790"/>
      <c r="M105" s="790"/>
      <c r="N105" s="790"/>
      <c r="O105" s="790"/>
      <c r="P105" s="790"/>
      <c r="Q105" s="791"/>
      <c r="R105" s="792"/>
      <c r="S105" s="792"/>
      <c r="T105" s="792"/>
      <c r="U105" s="792"/>
      <c r="V105" s="792"/>
      <c r="W105" s="792"/>
      <c r="X105" s="792"/>
      <c r="Y105" s="792"/>
      <c r="Z105" s="792"/>
      <c r="AA105" s="792"/>
      <c r="AB105" s="792"/>
      <c r="AC105" s="792"/>
      <c r="AD105" s="862"/>
      <c r="AE105" s="862"/>
      <c r="AF105" s="862"/>
      <c r="AG105" s="862"/>
      <c r="AH105" s="863"/>
      <c r="AI105" s="181"/>
      <c r="AJ105" s="181"/>
      <c r="AK105" s="164"/>
    </row>
    <row r="106" spans="1:37" ht="19.5" customHeight="1">
      <c r="A106" s="164"/>
      <c r="B106" s="784" t="s">
        <v>225</v>
      </c>
      <c r="C106" s="784"/>
      <c r="D106" s="784"/>
      <c r="E106" s="784"/>
      <c r="F106" s="784"/>
      <c r="G106" s="784"/>
      <c r="H106" s="784"/>
      <c r="I106" s="784"/>
      <c r="J106" s="784"/>
      <c r="K106" s="784"/>
      <c r="L106" s="784"/>
      <c r="M106" s="784"/>
      <c r="N106" s="784"/>
      <c r="O106" s="784"/>
      <c r="P106" s="784"/>
      <c r="Q106" s="784"/>
      <c r="R106" s="784"/>
      <c r="S106" s="784"/>
      <c r="T106" s="784"/>
      <c r="U106" s="784"/>
      <c r="V106" s="784"/>
      <c r="W106" s="784"/>
      <c r="X106" s="784"/>
      <c r="Y106" s="784"/>
      <c r="Z106" s="784"/>
      <c r="AA106" s="784"/>
      <c r="AB106" s="784"/>
      <c r="AC106" s="784"/>
      <c r="AD106" s="784"/>
      <c r="AE106" s="784"/>
      <c r="AF106" s="784"/>
      <c r="AG106" s="784"/>
      <c r="AH106" s="784"/>
      <c r="AI106" s="180"/>
      <c r="AJ106" s="180"/>
      <c r="AK106" s="164"/>
    </row>
    <row r="107" spans="1:37" ht="9.75" customHeight="1">
      <c r="A107" s="164"/>
      <c r="B107" s="870" t="s">
        <v>226</v>
      </c>
      <c r="C107" s="871"/>
      <c r="D107" s="871"/>
      <c r="E107" s="871"/>
      <c r="F107" s="871"/>
      <c r="G107" s="871"/>
      <c r="H107" s="871"/>
      <c r="I107" s="871"/>
      <c r="J107" s="871"/>
      <c r="K107" s="871"/>
      <c r="L107" s="871"/>
      <c r="M107" s="871"/>
      <c r="N107" s="871"/>
      <c r="O107" s="871"/>
      <c r="P107" s="871"/>
      <c r="Q107" s="871"/>
      <c r="R107" s="871"/>
      <c r="S107" s="871"/>
      <c r="T107" s="871"/>
      <c r="U107" s="871"/>
      <c r="V107" s="871"/>
      <c r="W107" s="871"/>
      <c r="X107" s="871"/>
      <c r="Y107" s="871"/>
      <c r="Z107" s="871"/>
      <c r="AA107" s="871"/>
      <c r="AB107" s="871"/>
      <c r="AC107" s="871"/>
      <c r="AD107" s="871"/>
      <c r="AE107" s="871"/>
      <c r="AF107" s="871"/>
      <c r="AG107" s="871"/>
      <c r="AH107" s="872"/>
      <c r="AI107" s="164"/>
      <c r="AJ107" s="164"/>
      <c r="AK107" s="164"/>
    </row>
    <row r="108" spans="1:37" ht="18" customHeight="1">
      <c r="A108" s="164"/>
      <c r="B108" s="873"/>
      <c r="C108" s="864"/>
      <c r="D108" s="864" t="s">
        <v>218</v>
      </c>
      <c r="E108" s="865"/>
      <c r="F108" s="865"/>
      <c r="G108" s="865"/>
      <c r="H108" s="865"/>
      <c r="I108" s="865"/>
      <c r="J108" s="865"/>
      <c r="K108" s="864" t="s">
        <v>219</v>
      </c>
      <c r="L108" s="865"/>
      <c r="M108" s="865"/>
      <c r="N108" s="865"/>
      <c r="O108" s="865"/>
      <c r="P108" s="865"/>
      <c r="Q108" s="865"/>
      <c r="R108" s="864" t="s">
        <v>220</v>
      </c>
      <c r="S108" s="864"/>
      <c r="T108" s="864"/>
      <c r="U108" s="864"/>
      <c r="V108" s="864"/>
      <c r="W108" s="864"/>
      <c r="X108" s="864"/>
      <c r="Y108" s="864" t="s">
        <v>223</v>
      </c>
      <c r="Z108" s="865"/>
      <c r="AA108" s="865"/>
      <c r="AB108" s="865"/>
      <c r="AC108" s="865"/>
      <c r="AD108" s="865"/>
      <c r="AE108" s="865"/>
      <c r="AF108" s="865"/>
      <c r="AG108" s="865"/>
      <c r="AH108" s="866"/>
      <c r="AI108" s="181"/>
      <c r="AJ108" s="181"/>
      <c r="AK108" s="164"/>
    </row>
    <row r="109" spans="1:37" ht="18" customHeight="1">
      <c r="A109" s="164"/>
      <c r="B109" s="874" t="s">
        <v>209</v>
      </c>
      <c r="C109" s="875"/>
      <c r="D109" s="789"/>
      <c r="E109" s="790"/>
      <c r="F109" s="790"/>
      <c r="G109" s="790"/>
      <c r="H109" s="790"/>
      <c r="I109" s="790"/>
      <c r="J109" s="791"/>
      <c r="K109" s="789"/>
      <c r="L109" s="790"/>
      <c r="M109" s="790"/>
      <c r="N109" s="790"/>
      <c r="O109" s="790"/>
      <c r="P109" s="790"/>
      <c r="Q109" s="791"/>
      <c r="R109" s="792"/>
      <c r="S109" s="792"/>
      <c r="T109" s="792"/>
      <c r="U109" s="792"/>
      <c r="V109" s="792"/>
      <c r="W109" s="792"/>
      <c r="X109" s="792"/>
      <c r="Y109" s="792"/>
      <c r="Z109" s="792"/>
      <c r="AA109" s="792"/>
      <c r="AB109" s="792"/>
      <c r="AC109" s="792"/>
      <c r="AD109" s="862"/>
      <c r="AE109" s="862"/>
      <c r="AF109" s="862"/>
      <c r="AG109" s="862"/>
      <c r="AH109" s="863"/>
      <c r="AI109" s="181"/>
      <c r="AJ109" s="181"/>
      <c r="AK109" s="164"/>
    </row>
    <row r="110" spans="1:37" ht="19.5" customHeight="1">
      <c r="A110" s="164"/>
      <c r="B110" s="784" t="s">
        <v>501</v>
      </c>
      <c r="C110" s="784"/>
      <c r="D110" s="784"/>
      <c r="E110" s="784"/>
      <c r="F110" s="784"/>
      <c r="G110" s="784"/>
      <c r="H110" s="784"/>
      <c r="I110" s="784"/>
      <c r="J110" s="784"/>
      <c r="K110" s="784"/>
      <c r="L110" s="784"/>
      <c r="M110" s="784"/>
      <c r="N110" s="784"/>
      <c r="O110" s="784"/>
      <c r="P110" s="784"/>
      <c r="Q110" s="784"/>
      <c r="R110" s="784"/>
      <c r="S110" s="784"/>
      <c r="T110" s="784"/>
      <c r="U110" s="784"/>
      <c r="V110" s="784"/>
      <c r="W110" s="784"/>
      <c r="X110" s="784"/>
      <c r="Y110" s="784"/>
      <c r="Z110" s="784"/>
      <c r="AA110" s="784"/>
      <c r="AB110" s="784"/>
      <c r="AC110" s="784"/>
      <c r="AD110" s="784"/>
      <c r="AE110" s="784"/>
      <c r="AF110" s="784"/>
      <c r="AG110" s="784"/>
      <c r="AH110" s="784"/>
      <c r="AI110" s="181"/>
      <c r="AJ110" s="164"/>
      <c r="AK110" s="164"/>
    </row>
    <row r="111" spans="1:37" ht="9.75" customHeight="1">
      <c r="A111" s="164"/>
      <c r="B111" s="793" t="s">
        <v>228</v>
      </c>
      <c r="C111" s="794"/>
      <c r="D111" s="794"/>
      <c r="E111" s="794"/>
      <c r="F111" s="794"/>
      <c r="G111" s="794"/>
      <c r="H111" s="794"/>
      <c r="I111" s="794"/>
      <c r="J111" s="794"/>
      <c r="K111" s="794"/>
      <c r="L111" s="794"/>
      <c r="M111" s="794"/>
      <c r="N111" s="794"/>
      <c r="O111" s="794"/>
      <c r="P111" s="794"/>
      <c r="Q111" s="794"/>
      <c r="R111" s="794"/>
      <c r="S111" s="794"/>
      <c r="T111" s="794"/>
      <c r="U111" s="794"/>
      <c r="V111" s="794"/>
      <c r="W111" s="794"/>
      <c r="X111" s="794"/>
      <c r="Y111" s="795"/>
      <c r="Z111" s="796" t="s">
        <v>220</v>
      </c>
      <c r="AA111" s="785"/>
      <c r="AB111" s="785"/>
      <c r="AC111" s="785"/>
      <c r="AD111" s="785"/>
      <c r="AE111" s="876"/>
      <c r="AF111" s="878" t="s">
        <v>227</v>
      </c>
      <c r="AG111" s="785"/>
      <c r="AH111" s="786"/>
      <c r="AI111" s="180"/>
      <c r="AJ111" s="180"/>
      <c r="AK111" s="164"/>
    </row>
    <row r="112" spans="1:37" ht="9.75" customHeight="1">
      <c r="A112" s="164"/>
      <c r="B112" s="187" t="s">
        <v>229</v>
      </c>
      <c r="C112" s="174"/>
      <c r="D112" s="188"/>
      <c r="E112" s="189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90"/>
      <c r="Z112" s="797"/>
      <c r="AA112" s="787"/>
      <c r="AB112" s="787"/>
      <c r="AC112" s="787"/>
      <c r="AD112" s="787"/>
      <c r="AE112" s="877"/>
      <c r="AF112" s="879"/>
      <c r="AG112" s="787"/>
      <c r="AH112" s="788"/>
      <c r="AI112" s="181"/>
      <c r="AJ112" s="164"/>
      <c r="AK112" s="164"/>
    </row>
    <row r="113" spans="1:37" ht="4.5" customHeight="1">
      <c r="A113" s="164"/>
      <c r="B113" s="164"/>
      <c r="C113" s="164"/>
      <c r="D113" s="182"/>
      <c r="E113" s="18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13"/>
      <c r="AA113" s="178"/>
      <c r="AB113" s="178"/>
      <c r="AC113" s="178"/>
      <c r="AD113" s="178"/>
      <c r="AE113" s="178"/>
      <c r="AF113" s="178"/>
      <c r="AG113" s="178"/>
      <c r="AH113" s="178"/>
      <c r="AI113" s="181"/>
      <c r="AJ113" s="164"/>
      <c r="AK113" s="164"/>
    </row>
    <row r="114" spans="1:37" ht="9.75" customHeight="1">
      <c r="A114" s="164"/>
      <c r="B114" s="782" t="s">
        <v>502</v>
      </c>
      <c r="C114" s="783"/>
      <c r="D114" s="783"/>
      <c r="E114" s="783"/>
      <c r="F114" s="783"/>
      <c r="G114" s="783"/>
      <c r="H114" s="783"/>
      <c r="I114" s="783"/>
      <c r="J114" s="783"/>
      <c r="K114" s="783"/>
      <c r="L114" s="783"/>
      <c r="M114" s="783"/>
      <c r="N114" s="783"/>
      <c r="O114" s="783"/>
      <c r="P114" s="783"/>
      <c r="Q114" s="783"/>
      <c r="R114" s="783"/>
      <c r="S114" s="783"/>
      <c r="T114" s="783"/>
      <c r="U114" s="783"/>
      <c r="V114" s="783"/>
      <c r="W114" s="783"/>
      <c r="X114" s="783"/>
      <c r="Y114" s="783"/>
      <c r="Z114" s="783"/>
      <c r="AA114" s="783"/>
      <c r="AB114" s="783"/>
      <c r="AC114" s="783"/>
      <c r="AD114" s="783"/>
      <c r="AE114" s="783"/>
      <c r="AF114" s="783"/>
      <c r="AG114" s="783"/>
      <c r="AH114" s="783"/>
      <c r="AI114" s="181"/>
      <c r="AJ114" s="164"/>
      <c r="AK114" s="164"/>
    </row>
    <row r="115" spans="1:37" ht="9.75" customHeight="1">
      <c r="A115" s="164"/>
      <c r="B115" s="782" t="s">
        <v>503</v>
      </c>
      <c r="C115" s="783"/>
      <c r="D115" s="783"/>
      <c r="E115" s="783"/>
      <c r="F115" s="783"/>
      <c r="G115" s="783"/>
      <c r="H115" s="783"/>
      <c r="I115" s="783"/>
      <c r="J115" s="783"/>
      <c r="K115" s="783"/>
      <c r="L115" s="783"/>
      <c r="M115" s="783"/>
      <c r="N115" s="783"/>
      <c r="O115" s="783"/>
      <c r="P115" s="783"/>
      <c r="Q115" s="783"/>
      <c r="R115" s="783"/>
      <c r="S115" s="783"/>
      <c r="T115" s="783"/>
      <c r="U115" s="783"/>
      <c r="V115" s="783"/>
      <c r="W115" s="783"/>
      <c r="X115" s="783"/>
      <c r="Y115" s="783"/>
      <c r="Z115" s="783"/>
      <c r="AA115" s="783"/>
      <c r="AB115" s="783"/>
      <c r="AC115" s="783"/>
      <c r="AD115" s="783"/>
      <c r="AE115" s="783"/>
      <c r="AF115" s="783"/>
      <c r="AG115" s="783"/>
      <c r="AH115" s="783"/>
      <c r="AI115" s="181"/>
      <c r="AJ115" s="164"/>
      <c r="AK115" s="164"/>
    </row>
    <row r="116" spans="1:37" ht="15" customHeight="1">
      <c r="A116" s="164"/>
      <c r="B116" s="164"/>
      <c r="C116" s="164"/>
      <c r="D116" s="182"/>
      <c r="E116" s="18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73" t="s">
        <v>230</v>
      </c>
      <c r="S116" s="164"/>
      <c r="T116" s="164"/>
      <c r="U116" s="164"/>
      <c r="V116" s="164"/>
      <c r="W116" s="164"/>
      <c r="X116" s="164"/>
      <c r="Y116" s="164"/>
      <c r="Z116" s="113"/>
      <c r="AA116" s="178"/>
      <c r="AB116" s="178"/>
      <c r="AC116" s="178"/>
      <c r="AD116" s="178"/>
      <c r="AE116" s="178"/>
      <c r="AF116" s="178"/>
      <c r="AG116" s="178"/>
      <c r="AH116" s="178"/>
      <c r="AI116" s="181"/>
      <c r="AJ116" s="164"/>
      <c r="AK116" s="164"/>
    </row>
  </sheetData>
  <mergeCells count="256">
    <mergeCell ref="L16:M16"/>
    <mergeCell ref="D16:K16"/>
    <mergeCell ref="O16:V16"/>
    <mergeCell ref="D9:AJ9"/>
    <mergeCell ref="D12:AJ12"/>
    <mergeCell ref="D14:AJ14"/>
    <mergeCell ref="W16:X16"/>
    <mergeCell ref="Z16:AG16"/>
    <mergeCell ref="AH16:AI16"/>
    <mergeCell ref="E13:AG13"/>
    <mergeCell ref="AD18:AJ18"/>
    <mergeCell ref="W18:AC18"/>
    <mergeCell ref="AD19:AJ19"/>
    <mergeCell ref="W19:AC19"/>
    <mergeCell ref="D45:E46"/>
    <mergeCell ref="F45:V45"/>
    <mergeCell ref="W45:AC46"/>
    <mergeCell ref="D19:E19"/>
    <mergeCell ref="D20:E20"/>
    <mergeCell ref="D21:E21"/>
    <mergeCell ref="D42:E44"/>
    <mergeCell ref="D39:E41"/>
    <mergeCell ref="W39:AC41"/>
    <mergeCell ref="W32:AC34"/>
    <mergeCell ref="AD45:AJ46"/>
    <mergeCell ref="F46:V46"/>
    <mergeCell ref="F42:V42"/>
    <mergeCell ref="W42:AC44"/>
    <mergeCell ref="AD42:AJ44"/>
    <mergeCell ref="F43:V43"/>
    <mergeCell ref="F44:V44"/>
    <mergeCell ref="AD39:AJ41"/>
    <mergeCell ref="F40:V40"/>
    <mergeCell ref="F41:V41"/>
    <mergeCell ref="D37:E38"/>
    <mergeCell ref="F37:V37"/>
    <mergeCell ref="F39:V39"/>
    <mergeCell ref="W37:AC38"/>
    <mergeCell ref="AD37:AJ38"/>
    <mergeCell ref="F38:V38"/>
    <mergeCell ref="AD32:AJ34"/>
    <mergeCell ref="F33:V33"/>
    <mergeCell ref="F34:V34"/>
    <mergeCell ref="W35:AC36"/>
    <mergeCell ref="AD35:AJ36"/>
    <mergeCell ref="F36:V36"/>
    <mergeCell ref="W22:AC23"/>
    <mergeCell ref="AD22:AJ23"/>
    <mergeCell ref="F20:V20"/>
    <mergeCell ref="F21:V21"/>
    <mergeCell ref="F22:V22"/>
    <mergeCell ref="F23:V23"/>
    <mergeCell ref="AD20:AJ20"/>
    <mergeCell ref="W21:AC21"/>
    <mergeCell ref="AD21:AJ21"/>
    <mergeCell ref="W20:AC20"/>
    <mergeCell ref="D32:E34"/>
    <mergeCell ref="D35:E36"/>
    <mergeCell ref="F35:V35"/>
    <mergeCell ref="D18:V18"/>
    <mergeCell ref="D22:E23"/>
    <mergeCell ref="F26:V26"/>
    <mergeCell ref="F19:V19"/>
    <mergeCell ref="D24:E26"/>
    <mergeCell ref="E53:L53"/>
    <mergeCell ref="D54:O54"/>
    <mergeCell ref="P54:T54"/>
    <mergeCell ref="B70:N70"/>
    <mergeCell ref="O70:X70"/>
    <mergeCell ref="B69:N69"/>
    <mergeCell ref="O69:X69"/>
    <mergeCell ref="U54:Y54"/>
    <mergeCell ref="E56:L56"/>
    <mergeCell ref="D57:O57"/>
    <mergeCell ref="Y69:AH69"/>
    <mergeCell ref="AC66:AH66"/>
    <mergeCell ref="B71:N71"/>
    <mergeCell ref="O71:X71"/>
    <mergeCell ref="Y71:AH71"/>
    <mergeCell ref="Y70:AH70"/>
    <mergeCell ref="B72:N72"/>
    <mergeCell ref="O72:X72"/>
    <mergeCell ref="Y72:AH72"/>
    <mergeCell ref="B73:N73"/>
    <mergeCell ref="O73:X73"/>
    <mergeCell ref="Y73:AH73"/>
    <mergeCell ref="B74:N74"/>
    <mergeCell ref="O74:X74"/>
    <mergeCell ref="Y74:AH74"/>
    <mergeCell ref="Y75:AH75"/>
    <mergeCell ref="B75:N75"/>
    <mergeCell ref="O75:X75"/>
    <mergeCell ref="B76:N76"/>
    <mergeCell ref="O76:X76"/>
    <mergeCell ref="Y76:AH76"/>
    <mergeCell ref="B79:D79"/>
    <mergeCell ref="E79:M79"/>
    <mergeCell ref="B82:C83"/>
    <mergeCell ref="D82:Z82"/>
    <mergeCell ref="AA82:AH83"/>
    <mergeCell ref="D83:Z83"/>
    <mergeCell ref="B84:C84"/>
    <mergeCell ref="D84:Z84"/>
    <mergeCell ref="AA84:AH84"/>
    <mergeCell ref="B85:C85"/>
    <mergeCell ref="D85:Z85"/>
    <mergeCell ref="AA85:AH85"/>
    <mergeCell ref="B86:C86"/>
    <mergeCell ref="D86:Z86"/>
    <mergeCell ref="AA86:AH86"/>
    <mergeCell ref="B87:C87"/>
    <mergeCell ref="D87:Z87"/>
    <mergeCell ref="AA87:AH87"/>
    <mergeCell ref="B89:C90"/>
    <mergeCell ref="D89:Z89"/>
    <mergeCell ref="AA89:AH90"/>
    <mergeCell ref="D90:Z90"/>
    <mergeCell ref="AA94:AH94"/>
    <mergeCell ref="B91:C91"/>
    <mergeCell ref="D91:Z91"/>
    <mergeCell ref="AA91:AH91"/>
    <mergeCell ref="B92:C92"/>
    <mergeCell ref="D92:Z92"/>
    <mergeCell ref="AA92:AH92"/>
    <mergeCell ref="D94:Z94"/>
    <mergeCell ref="D98:J98"/>
    <mergeCell ref="K98:Q98"/>
    <mergeCell ref="R98:X98"/>
    <mergeCell ref="B96:AH96"/>
    <mergeCell ref="B97:C97"/>
    <mergeCell ref="D97:J97"/>
    <mergeCell ref="K97:Q97"/>
    <mergeCell ref="R97:X97"/>
    <mergeCell ref="Y97:AC97"/>
    <mergeCell ref="AD97:AH97"/>
    <mergeCell ref="R100:X100"/>
    <mergeCell ref="Y98:AC98"/>
    <mergeCell ref="AD98:AH98"/>
    <mergeCell ref="B99:C99"/>
    <mergeCell ref="D99:J99"/>
    <mergeCell ref="K99:Q99"/>
    <mergeCell ref="R99:X99"/>
    <mergeCell ref="Y99:AC99"/>
    <mergeCell ref="AD99:AH99"/>
    <mergeCell ref="B98:C98"/>
    <mergeCell ref="Y100:AC100"/>
    <mergeCell ref="AD100:AH100"/>
    <mergeCell ref="B102:AH102"/>
    <mergeCell ref="B103:C103"/>
    <mergeCell ref="D103:J103"/>
    <mergeCell ref="K103:Q103"/>
    <mergeCell ref="R103:X103"/>
    <mergeCell ref="B100:C100"/>
    <mergeCell ref="D100:J100"/>
    <mergeCell ref="K100:Q100"/>
    <mergeCell ref="B104:C104"/>
    <mergeCell ref="D104:J104"/>
    <mergeCell ref="K104:Q104"/>
    <mergeCell ref="R104:X104"/>
    <mergeCell ref="B105:C105"/>
    <mergeCell ref="D105:J105"/>
    <mergeCell ref="K105:Q105"/>
    <mergeCell ref="R105:X105"/>
    <mergeCell ref="AA111:AE112"/>
    <mergeCell ref="AF111:AF112"/>
    <mergeCell ref="D108:J108"/>
    <mergeCell ref="K108:Q108"/>
    <mergeCell ref="R108:X108"/>
    <mergeCell ref="AG5:AJ5"/>
    <mergeCell ref="Y109:AH109"/>
    <mergeCell ref="Y108:AH108"/>
    <mergeCell ref="Y103:AH103"/>
    <mergeCell ref="Y104:AH104"/>
    <mergeCell ref="Y105:AH105"/>
    <mergeCell ref="B107:AH107"/>
    <mergeCell ref="B108:C108"/>
    <mergeCell ref="B109:C109"/>
    <mergeCell ref="D109:J109"/>
    <mergeCell ref="E52:O52"/>
    <mergeCell ref="P52:T52"/>
    <mergeCell ref="T5:Y5"/>
    <mergeCell ref="Z5:AE5"/>
    <mergeCell ref="AA50:AJ50"/>
    <mergeCell ref="D27:E29"/>
    <mergeCell ref="F27:V27"/>
    <mergeCell ref="W27:AC29"/>
    <mergeCell ref="AD27:AJ29"/>
    <mergeCell ref="F28:V28"/>
    <mergeCell ref="E47:AJ47"/>
    <mergeCell ref="D50:L50"/>
    <mergeCell ref="O50:X50"/>
    <mergeCell ref="F29:V29"/>
    <mergeCell ref="D30:E31"/>
    <mergeCell ref="F30:V30"/>
    <mergeCell ref="W30:AC31"/>
    <mergeCell ref="AD30:AJ31"/>
    <mergeCell ref="F31:V31"/>
    <mergeCell ref="F32:V32"/>
    <mergeCell ref="W24:AC26"/>
    <mergeCell ref="AD24:AJ26"/>
    <mergeCell ref="F24:V24"/>
    <mergeCell ref="F25:V25"/>
    <mergeCell ref="Z54:AD54"/>
    <mergeCell ref="AE54:AJ54"/>
    <mergeCell ref="P53:T53"/>
    <mergeCell ref="U53:Y53"/>
    <mergeCell ref="Z53:AD53"/>
    <mergeCell ref="AE53:AJ53"/>
    <mergeCell ref="P57:T57"/>
    <mergeCell ref="U57:Y57"/>
    <mergeCell ref="Z57:AD57"/>
    <mergeCell ref="AE57:AJ57"/>
    <mergeCell ref="D58:O58"/>
    <mergeCell ref="P58:T58"/>
    <mergeCell ref="U58:Y58"/>
    <mergeCell ref="Z58:AD58"/>
    <mergeCell ref="AE58:AJ58"/>
    <mergeCell ref="AE59:AJ59"/>
    <mergeCell ref="D60:O60"/>
    <mergeCell ref="P60:T60"/>
    <mergeCell ref="U60:Y60"/>
    <mergeCell ref="Z60:AD60"/>
    <mergeCell ref="AE60:AJ60"/>
    <mergeCell ref="D59:O59"/>
    <mergeCell ref="P59:T59"/>
    <mergeCell ref="U59:Y59"/>
    <mergeCell ref="Z59:AD59"/>
    <mergeCell ref="B95:AH95"/>
    <mergeCell ref="B66:G66"/>
    <mergeCell ref="H66:N66"/>
    <mergeCell ref="O66:U66"/>
    <mergeCell ref="V66:AB66"/>
    <mergeCell ref="B93:C93"/>
    <mergeCell ref="D93:Z93"/>
    <mergeCell ref="AA93:AH93"/>
    <mergeCell ref="B94:C94"/>
    <mergeCell ref="B65:G65"/>
    <mergeCell ref="AC65:AH65"/>
    <mergeCell ref="B67:AH67"/>
    <mergeCell ref="B81:AH81"/>
    <mergeCell ref="H65:N65"/>
    <mergeCell ref="O65:U65"/>
    <mergeCell ref="V65:AB65"/>
    <mergeCell ref="B77:N77"/>
    <mergeCell ref="O77:X77"/>
    <mergeCell ref="Y77:AH77"/>
    <mergeCell ref="B115:AH115"/>
    <mergeCell ref="B101:AH101"/>
    <mergeCell ref="B106:AH106"/>
    <mergeCell ref="B110:AH110"/>
    <mergeCell ref="B114:AH114"/>
    <mergeCell ref="AG111:AH112"/>
    <mergeCell ref="K109:Q109"/>
    <mergeCell ref="R109:X109"/>
    <mergeCell ref="B111:Y111"/>
    <mergeCell ref="Z111:Z112"/>
  </mergeCells>
  <conditionalFormatting sqref="A4:AK116">
    <cfRule type="expression" priority="1" dxfId="1" stopIfTrue="1">
      <formula>Barva=2</formula>
    </cfRule>
  </conditionalFormatting>
  <printOptions/>
  <pageMargins left="0.2362204724409449" right="0.2362204724409449" top="0.31496062992125984" bottom="0.35433070866141736" header="0.5118110236220472" footer="0.5118110236220472"/>
  <pageSetup horizontalDpi="300" verticalDpi="300" orientation="portrait" paperSize="9" r:id="rId3"/>
  <ignoredErrors>
    <ignoredError sqref="R116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AO248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Z5" sqref="Z5:AE5"/>
    </sheetView>
  </sheetViews>
  <sheetFormatPr defaultColWidth="9.140625" defaultRowHeight="12.75"/>
  <cols>
    <col min="1" max="37" width="2.7109375" style="22" customWidth="1"/>
    <col min="38" max="38" width="2.8515625" style="22" customWidth="1"/>
    <col min="39" max="39" width="17.140625" style="22" customWidth="1"/>
    <col min="40" max="40" width="3.00390625" style="22" customWidth="1"/>
    <col min="41" max="41" width="19.7109375" style="22" customWidth="1"/>
    <col min="42" max="16384" width="9.140625" style="22" customWidth="1"/>
  </cols>
  <sheetData>
    <row r="1" ht="3.75" customHeight="1"/>
    <row r="2" spans="2:37" ht="53.25" customHeight="1">
      <c r="B2" s="249"/>
      <c r="X2" s="1008"/>
      <c r="Y2" s="393"/>
      <c r="Z2" s="393"/>
      <c r="AA2" s="393"/>
      <c r="AB2" s="393"/>
      <c r="AC2" s="393"/>
      <c r="AD2" s="393"/>
      <c r="AE2" s="1008"/>
      <c r="AF2" s="393"/>
      <c r="AG2" s="393"/>
      <c r="AH2" s="393"/>
      <c r="AI2" s="393"/>
      <c r="AJ2" s="393"/>
      <c r="AK2" s="393"/>
    </row>
    <row r="3" ht="3.75" customHeight="1"/>
    <row r="4" spans="1:37" ht="21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7" ht="15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855" t="s">
        <v>231</v>
      </c>
      <c r="U5" s="855"/>
      <c r="V5" s="855"/>
      <c r="W5" s="855"/>
      <c r="X5" s="855"/>
      <c r="Y5" s="855"/>
      <c r="Z5" s="856">
        <f>LOWER(DZPFO!D10)</f>
      </c>
      <c r="AA5" s="857"/>
      <c r="AB5" s="857"/>
      <c r="AC5" s="857"/>
      <c r="AD5" s="857"/>
      <c r="AE5" s="857"/>
      <c r="AF5" s="82" t="str">
        <f>DZPFO!J10</f>
        <v>/</v>
      </c>
      <c r="AG5" s="860">
        <f>LOWER(DZPFO!K10)</f>
      </c>
      <c r="AH5" s="857"/>
      <c r="AI5" s="857"/>
      <c r="AJ5" s="861"/>
      <c r="AK5" s="164"/>
    </row>
    <row r="6" spans="1:37" ht="15.75" customHeight="1">
      <c r="A6" s="164"/>
      <c r="B6" s="164"/>
      <c r="C6" s="164"/>
      <c r="D6" s="1009" t="s">
        <v>232</v>
      </c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</row>
    <row r="7" spans="1:37" ht="15.75" customHeight="1">
      <c r="A7" s="164"/>
      <c r="B7" s="164"/>
      <c r="C7" s="164"/>
      <c r="D7" s="1002" t="s">
        <v>158</v>
      </c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9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</row>
    <row r="8" spans="1:37" ht="23.25" customHeight="1">
      <c r="A8" s="164"/>
      <c r="B8" s="164"/>
      <c r="C8" s="164"/>
      <c r="D8" s="998" t="s">
        <v>570</v>
      </c>
      <c r="E8" s="1003"/>
      <c r="F8" s="1003"/>
      <c r="G8" s="1003"/>
      <c r="H8" s="1003"/>
      <c r="I8" s="1003"/>
      <c r="J8" s="1003"/>
      <c r="K8" s="1003"/>
      <c r="L8" s="1003"/>
      <c r="M8" s="1003"/>
      <c r="N8" s="1003"/>
      <c r="O8" s="1003"/>
      <c r="P8" s="1003"/>
      <c r="Q8" s="1003"/>
      <c r="R8" s="1003"/>
      <c r="S8" s="1003"/>
      <c r="T8" s="1003"/>
      <c r="U8" s="1003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64"/>
    </row>
    <row r="9" spans="1:37" ht="10.5" customHeight="1">
      <c r="A9" s="164"/>
      <c r="B9" s="164"/>
      <c r="C9" s="164"/>
      <c r="D9" s="192"/>
      <c r="E9" s="1004" t="s">
        <v>509</v>
      </c>
      <c r="F9" s="1005"/>
      <c r="G9" s="1005"/>
      <c r="H9" s="1005"/>
      <c r="I9" s="1005"/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05"/>
      <c r="Y9" s="1005"/>
      <c r="Z9" s="1005"/>
      <c r="AA9" s="1005"/>
      <c r="AB9" s="1005"/>
      <c r="AC9" s="1005"/>
      <c r="AD9" s="1005"/>
      <c r="AE9" s="1005"/>
      <c r="AF9" s="1005"/>
      <c r="AG9" s="1005"/>
      <c r="AH9" s="1005"/>
      <c r="AI9" s="1005"/>
      <c r="AJ9" s="1005"/>
      <c r="AK9" s="164"/>
    </row>
    <row r="10" spans="1:37" ht="13.5" customHeight="1">
      <c r="A10" s="164"/>
      <c r="B10" s="164"/>
      <c r="C10" s="164"/>
      <c r="D10" s="1006" t="s">
        <v>160</v>
      </c>
      <c r="E10" s="1007"/>
      <c r="F10" s="1007"/>
      <c r="G10" s="1007"/>
      <c r="H10" s="1007"/>
      <c r="I10" s="1007"/>
      <c r="J10" s="1007"/>
      <c r="K10" s="1007"/>
      <c r="L10" s="1007"/>
      <c r="M10" s="1007"/>
      <c r="N10" s="1007"/>
      <c r="O10" s="1007"/>
      <c r="P10" s="1007"/>
      <c r="Q10" s="1007"/>
      <c r="R10" s="1007"/>
      <c r="S10" s="1007"/>
      <c r="T10" s="1007"/>
      <c r="U10" s="1007"/>
      <c r="V10" s="1007"/>
      <c r="W10" s="1007"/>
      <c r="X10" s="1007"/>
      <c r="Y10" s="1007"/>
      <c r="Z10" s="1007"/>
      <c r="AA10" s="1007"/>
      <c r="AB10" s="1007"/>
      <c r="AC10" s="1007"/>
      <c r="AD10" s="1007"/>
      <c r="AE10" s="1007"/>
      <c r="AF10" s="1007"/>
      <c r="AG10" s="1007"/>
      <c r="AH10" s="1007"/>
      <c r="AI10" s="1007"/>
      <c r="AJ10" s="1007"/>
      <c r="AK10" s="164"/>
    </row>
    <row r="11" spans="1:37" ht="15.75" customHeight="1">
      <c r="A11" s="164"/>
      <c r="B11" s="164"/>
      <c r="C11" s="164"/>
      <c r="D11" s="998" t="s">
        <v>161</v>
      </c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999"/>
      <c r="P11" s="999"/>
      <c r="Q11" s="999"/>
      <c r="R11" s="999"/>
      <c r="S11" s="999"/>
      <c r="T11" s="999"/>
      <c r="U11" s="999"/>
      <c r="V11" s="999"/>
      <c r="W11" s="999"/>
      <c r="X11" s="999"/>
      <c r="Y11" s="999"/>
      <c r="Z11" s="999"/>
      <c r="AA11" s="999"/>
      <c r="AB11" s="999"/>
      <c r="AC11" s="999"/>
      <c r="AD11" s="999"/>
      <c r="AE11" s="999"/>
      <c r="AF11" s="999"/>
      <c r="AG11" s="999"/>
      <c r="AH11" s="999"/>
      <c r="AI11" s="999"/>
      <c r="AJ11" s="999"/>
      <c r="AK11" s="164"/>
    </row>
    <row r="12" spans="1:37" ht="4.5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64"/>
    </row>
    <row r="13" spans="1:37" ht="15.75" customHeight="1">
      <c r="A13" s="164"/>
      <c r="B13" s="164"/>
      <c r="C13" s="164"/>
      <c r="D13" s="1000" t="s">
        <v>235</v>
      </c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01"/>
      <c r="AD13" s="1001"/>
      <c r="AE13" s="1001"/>
      <c r="AF13" s="1001"/>
      <c r="AG13" s="1001"/>
      <c r="AH13" s="1001"/>
      <c r="AI13" s="1001"/>
      <c r="AJ13" s="1001"/>
      <c r="AK13" s="164"/>
    </row>
    <row r="14" spans="1:37" ht="9.7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64"/>
    </row>
    <row r="15" spans="1:37" ht="15" customHeight="1">
      <c r="A15" s="164"/>
      <c r="B15" s="164"/>
      <c r="C15" s="164"/>
      <c r="D15" s="981" t="s">
        <v>236</v>
      </c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1"/>
      <c r="X15" s="981"/>
      <c r="Y15" s="981"/>
      <c r="Z15" s="981"/>
      <c r="AA15" s="981"/>
      <c r="AB15" s="981"/>
      <c r="AC15" s="981"/>
      <c r="AD15" s="981"/>
      <c r="AE15" s="981"/>
      <c r="AF15" s="981"/>
      <c r="AG15" s="981"/>
      <c r="AH15" s="981"/>
      <c r="AI15" s="981"/>
      <c r="AJ15" s="981"/>
      <c r="AK15" s="164"/>
    </row>
    <row r="16" spans="1:37" ht="19.5" customHeight="1">
      <c r="A16" s="164"/>
      <c r="B16" s="164"/>
      <c r="C16" s="164"/>
      <c r="D16" s="982" t="s">
        <v>237</v>
      </c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181"/>
      <c r="Z16" s="181"/>
      <c r="AA16" s="181"/>
      <c r="AB16" s="181"/>
      <c r="AC16" s="164"/>
      <c r="AD16" s="164"/>
      <c r="AE16" s="164"/>
      <c r="AF16" s="164"/>
      <c r="AG16" s="181"/>
      <c r="AH16" s="181"/>
      <c r="AI16" s="181"/>
      <c r="AJ16" s="181"/>
      <c r="AK16" s="164"/>
    </row>
    <row r="17" spans="1:38" ht="19.5" customHeight="1">
      <c r="A17" s="164"/>
      <c r="B17" s="164"/>
      <c r="C17" s="164"/>
      <c r="D17" s="994" t="s">
        <v>504</v>
      </c>
      <c r="E17" s="995"/>
      <c r="F17" s="995"/>
      <c r="G17" s="995"/>
      <c r="H17" s="995"/>
      <c r="I17" s="995"/>
      <c r="J17" s="995"/>
      <c r="K17" s="995"/>
      <c r="L17" s="995"/>
      <c r="M17" s="995"/>
      <c r="N17" s="995"/>
      <c r="O17" s="995"/>
      <c r="P17" s="995"/>
      <c r="Q17" s="313"/>
      <c r="R17" s="996">
        <f>IF($AL17=1,"X","")</f>
      </c>
      <c r="S17" s="997"/>
      <c r="T17" s="181"/>
      <c r="U17" s="994" t="s">
        <v>238</v>
      </c>
      <c r="V17" s="995"/>
      <c r="W17" s="995"/>
      <c r="X17" s="995"/>
      <c r="Y17" s="995"/>
      <c r="Z17" s="995"/>
      <c r="AA17" s="995"/>
      <c r="AB17" s="995"/>
      <c r="AC17" s="995"/>
      <c r="AD17" s="995"/>
      <c r="AE17" s="995"/>
      <c r="AF17" s="995"/>
      <c r="AG17" s="995"/>
      <c r="AH17" s="313"/>
      <c r="AI17" s="996">
        <f>IF($AL17=2,"X","")</f>
      </c>
      <c r="AJ17" s="997"/>
      <c r="AK17" s="164"/>
      <c r="AL17" s="22">
        <v>3</v>
      </c>
    </row>
    <row r="18" spans="1:37" ht="1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64"/>
      <c r="AD18" s="164"/>
      <c r="AE18" s="164"/>
      <c r="AF18" s="164"/>
      <c r="AG18" s="200"/>
      <c r="AH18" s="200"/>
      <c r="AI18" s="200"/>
      <c r="AJ18" s="200"/>
      <c r="AK18" s="164"/>
    </row>
    <row r="19" spans="1:37" ht="19.5" customHeight="1">
      <c r="A19" s="164"/>
      <c r="B19" s="164"/>
      <c r="C19" s="164"/>
      <c r="D19" s="201"/>
      <c r="E19" s="993"/>
      <c r="F19" s="993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80"/>
      <c r="U19" s="969" t="s">
        <v>33</v>
      </c>
      <c r="V19" s="506"/>
      <c r="W19" s="506"/>
      <c r="X19" s="506"/>
      <c r="Y19" s="506"/>
      <c r="Z19" s="506"/>
      <c r="AA19" s="506"/>
      <c r="AB19" s="970"/>
      <c r="AC19" s="969" t="s">
        <v>34</v>
      </c>
      <c r="AD19" s="506"/>
      <c r="AE19" s="506"/>
      <c r="AF19" s="506"/>
      <c r="AG19" s="506"/>
      <c r="AH19" s="506"/>
      <c r="AI19" s="506"/>
      <c r="AJ19" s="970"/>
      <c r="AK19" s="164"/>
    </row>
    <row r="20" spans="1:37" ht="12" customHeight="1">
      <c r="A20" s="164"/>
      <c r="B20" s="164"/>
      <c r="C20" s="164"/>
      <c r="D20" s="965">
        <v>201</v>
      </c>
      <c r="E20" s="967" t="s">
        <v>239</v>
      </c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8"/>
      <c r="U20" s="953"/>
      <c r="V20" s="954"/>
      <c r="W20" s="954"/>
      <c r="X20" s="954"/>
      <c r="Y20" s="954"/>
      <c r="Z20" s="954"/>
      <c r="AA20" s="954"/>
      <c r="AB20" s="955"/>
      <c r="AC20" s="959"/>
      <c r="AD20" s="571"/>
      <c r="AE20" s="571"/>
      <c r="AF20" s="571"/>
      <c r="AG20" s="571"/>
      <c r="AH20" s="571"/>
      <c r="AI20" s="571"/>
      <c r="AJ20" s="538"/>
      <c r="AK20" s="164"/>
    </row>
    <row r="21" spans="1:37" ht="12" customHeight="1">
      <c r="A21" s="164"/>
      <c r="B21" s="164"/>
      <c r="C21" s="164"/>
      <c r="D21" s="966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439"/>
      <c r="U21" s="956"/>
      <c r="V21" s="957"/>
      <c r="W21" s="957"/>
      <c r="X21" s="957"/>
      <c r="Y21" s="957"/>
      <c r="Z21" s="957"/>
      <c r="AA21" s="957"/>
      <c r="AB21" s="958"/>
      <c r="AC21" s="960"/>
      <c r="AD21" s="961"/>
      <c r="AE21" s="961"/>
      <c r="AF21" s="961"/>
      <c r="AG21" s="961"/>
      <c r="AH21" s="961"/>
      <c r="AI21" s="961"/>
      <c r="AJ21" s="962"/>
      <c r="AK21" s="164"/>
    </row>
    <row r="22" spans="1:37" ht="12" customHeight="1">
      <c r="A22" s="164"/>
      <c r="B22" s="164"/>
      <c r="C22" s="164"/>
      <c r="D22" s="965">
        <v>202</v>
      </c>
      <c r="E22" s="967" t="s">
        <v>240</v>
      </c>
      <c r="F22" s="967"/>
      <c r="G22" s="967"/>
      <c r="H22" s="967"/>
      <c r="I22" s="967"/>
      <c r="J22" s="967"/>
      <c r="K22" s="967"/>
      <c r="L22" s="967"/>
      <c r="M22" s="967"/>
      <c r="N22" s="967"/>
      <c r="O22" s="967"/>
      <c r="P22" s="967"/>
      <c r="Q22" s="967"/>
      <c r="R22" s="967"/>
      <c r="S22" s="967"/>
      <c r="T22" s="968"/>
      <c r="U22" s="953"/>
      <c r="V22" s="954"/>
      <c r="W22" s="954"/>
      <c r="X22" s="954"/>
      <c r="Y22" s="954"/>
      <c r="Z22" s="954"/>
      <c r="AA22" s="954"/>
      <c r="AB22" s="955"/>
      <c r="AC22" s="959"/>
      <c r="AD22" s="571"/>
      <c r="AE22" s="571"/>
      <c r="AF22" s="571"/>
      <c r="AG22" s="571"/>
      <c r="AH22" s="571"/>
      <c r="AI22" s="571"/>
      <c r="AJ22" s="538"/>
      <c r="AK22" s="164"/>
    </row>
    <row r="23" spans="1:37" ht="12" customHeight="1">
      <c r="A23" s="164"/>
      <c r="B23" s="164"/>
      <c r="C23" s="164"/>
      <c r="D23" s="966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439"/>
      <c r="U23" s="956"/>
      <c r="V23" s="957"/>
      <c r="W23" s="957"/>
      <c r="X23" s="957"/>
      <c r="Y23" s="957"/>
      <c r="Z23" s="957"/>
      <c r="AA23" s="957"/>
      <c r="AB23" s="958"/>
      <c r="AC23" s="960"/>
      <c r="AD23" s="961"/>
      <c r="AE23" s="961"/>
      <c r="AF23" s="961"/>
      <c r="AG23" s="961"/>
      <c r="AH23" s="961"/>
      <c r="AI23" s="961"/>
      <c r="AJ23" s="962"/>
      <c r="AK23" s="164"/>
    </row>
    <row r="24" spans="1:37" ht="12" customHeight="1">
      <c r="A24" s="164"/>
      <c r="B24" s="164"/>
      <c r="C24" s="164"/>
      <c r="D24" s="949">
        <v>203</v>
      </c>
      <c r="E24" s="951" t="s">
        <v>241</v>
      </c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  <c r="S24" s="951"/>
      <c r="T24" s="952"/>
      <c r="U24" s="953">
        <f>U20-U22</f>
        <v>0</v>
      </c>
      <c r="V24" s="954"/>
      <c r="W24" s="954"/>
      <c r="X24" s="954"/>
      <c r="Y24" s="954"/>
      <c r="Z24" s="954"/>
      <c r="AA24" s="954"/>
      <c r="AB24" s="955"/>
      <c r="AC24" s="959"/>
      <c r="AD24" s="571"/>
      <c r="AE24" s="571"/>
      <c r="AF24" s="571"/>
      <c r="AG24" s="571"/>
      <c r="AH24" s="571"/>
      <c r="AI24" s="571"/>
      <c r="AJ24" s="538"/>
      <c r="AK24" s="164"/>
    </row>
    <row r="25" spans="1:37" ht="12" customHeight="1">
      <c r="A25" s="164"/>
      <c r="B25" s="164"/>
      <c r="C25" s="164"/>
      <c r="D25" s="950"/>
      <c r="E25" s="963" t="s">
        <v>242</v>
      </c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4"/>
      <c r="U25" s="956"/>
      <c r="V25" s="957"/>
      <c r="W25" s="957"/>
      <c r="X25" s="957"/>
      <c r="Y25" s="957"/>
      <c r="Z25" s="957"/>
      <c r="AA25" s="957"/>
      <c r="AB25" s="958"/>
      <c r="AC25" s="960"/>
      <c r="AD25" s="961"/>
      <c r="AE25" s="961"/>
      <c r="AF25" s="961"/>
      <c r="AG25" s="961"/>
      <c r="AH25" s="961"/>
      <c r="AI25" s="961"/>
      <c r="AJ25" s="962"/>
      <c r="AK25" s="164"/>
    </row>
    <row r="26" spans="1:37" ht="9.75" customHeight="1">
      <c r="A26" s="164"/>
      <c r="B26" s="164"/>
      <c r="C26" s="164"/>
      <c r="D26" s="949">
        <v>204</v>
      </c>
      <c r="E26" s="951" t="s">
        <v>243</v>
      </c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953"/>
      <c r="V26" s="954"/>
      <c r="W26" s="954"/>
      <c r="X26" s="954"/>
      <c r="Y26" s="954"/>
      <c r="Z26" s="954"/>
      <c r="AA26" s="954"/>
      <c r="AB26" s="955"/>
      <c r="AC26" s="959"/>
      <c r="AD26" s="571"/>
      <c r="AE26" s="571"/>
      <c r="AF26" s="571"/>
      <c r="AG26" s="571"/>
      <c r="AH26" s="571"/>
      <c r="AI26" s="571"/>
      <c r="AJ26" s="538"/>
      <c r="AK26" s="164"/>
    </row>
    <row r="27" spans="1:37" ht="9.75" customHeight="1">
      <c r="A27" s="164"/>
      <c r="B27" s="164"/>
      <c r="C27" s="164"/>
      <c r="D27" s="986"/>
      <c r="E27" s="911" t="s">
        <v>244</v>
      </c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92"/>
      <c r="U27" s="987"/>
      <c r="V27" s="988"/>
      <c r="W27" s="988"/>
      <c r="X27" s="988"/>
      <c r="Y27" s="988"/>
      <c r="Z27" s="988"/>
      <c r="AA27" s="988"/>
      <c r="AB27" s="989"/>
      <c r="AC27" s="990"/>
      <c r="AD27" s="756"/>
      <c r="AE27" s="756"/>
      <c r="AF27" s="756"/>
      <c r="AG27" s="756"/>
      <c r="AH27" s="756"/>
      <c r="AI27" s="756"/>
      <c r="AJ27" s="991"/>
      <c r="AK27" s="164"/>
    </row>
    <row r="28" spans="1:37" ht="9.75" customHeight="1">
      <c r="A28" s="164"/>
      <c r="B28" s="164"/>
      <c r="C28" s="164"/>
      <c r="D28" s="950"/>
      <c r="E28" s="963" t="s">
        <v>245</v>
      </c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4"/>
      <c r="U28" s="956"/>
      <c r="V28" s="957"/>
      <c r="W28" s="957"/>
      <c r="X28" s="957"/>
      <c r="Y28" s="957"/>
      <c r="Z28" s="957"/>
      <c r="AA28" s="957"/>
      <c r="AB28" s="958"/>
      <c r="AC28" s="960"/>
      <c r="AD28" s="961"/>
      <c r="AE28" s="961"/>
      <c r="AF28" s="961"/>
      <c r="AG28" s="961"/>
      <c r="AH28" s="961"/>
      <c r="AI28" s="961"/>
      <c r="AJ28" s="962"/>
      <c r="AK28" s="164"/>
    </row>
    <row r="29" spans="1:37" ht="9.75" customHeight="1">
      <c r="A29" s="164"/>
      <c r="B29" s="164"/>
      <c r="C29" s="164"/>
      <c r="D29" s="949">
        <v>205</v>
      </c>
      <c r="E29" s="951" t="s">
        <v>243</v>
      </c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2"/>
      <c r="U29" s="953"/>
      <c r="V29" s="954"/>
      <c r="W29" s="954"/>
      <c r="X29" s="954"/>
      <c r="Y29" s="954"/>
      <c r="Z29" s="954"/>
      <c r="AA29" s="954"/>
      <c r="AB29" s="955"/>
      <c r="AC29" s="959"/>
      <c r="AD29" s="571"/>
      <c r="AE29" s="571"/>
      <c r="AF29" s="571"/>
      <c r="AG29" s="571"/>
      <c r="AH29" s="571"/>
      <c r="AI29" s="571"/>
      <c r="AJ29" s="538"/>
      <c r="AK29" s="164"/>
    </row>
    <row r="30" spans="1:37" ht="9.75" customHeight="1">
      <c r="A30" s="164"/>
      <c r="B30" s="164"/>
      <c r="C30" s="164"/>
      <c r="D30" s="986"/>
      <c r="E30" s="911" t="s">
        <v>246</v>
      </c>
      <c r="F30" s="911"/>
      <c r="G30" s="911"/>
      <c r="H30" s="911"/>
      <c r="I30" s="911"/>
      <c r="J30" s="911"/>
      <c r="K30" s="911"/>
      <c r="L30" s="911"/>
      <c r="M30" s="911"/>
      <c r="N30" s="911"/>
      <c r="O30" s="911"/>
      <c r="P30" s="911"/>
      <c r="Q30" s="911"/>
      <c r="R30" s="911"/>
      <c r="S30" s="911"/>
      <c r="T30" s="992"/>
      <c r="U30" s="987"/>
      <c r="V30" s="988"/>
      <c r="W30" s="988"/>
      <c r="X30" s="988"/>
      <c r="Y30" s="988"/>
      <c r="Z30" s="988"/>
      <c r="AA30" s="988"/>
      <c r="AB30" s="989"/>
      <c r="AC30" s="990"/>
      <c r="AD30" s="756"/>
      <c r="AE30" s="756"/>
      <c r="AF30" s="756"/>
      <c r="AG30" s="756"/>
      <c r="AH30" s="756"/>
      <c r="AI30" s="756"/>
      <c r="AJ30" s="991"/>
      <c r="AK30" s="164"/>
    </row>
    <row r="31" spans="1:37" ht="9.75" customHeight="1">
      <c r="A31" s="164"/>
      <c r="B31" s="164"/>
      <c r="C31" s="164"/>
      <c r="D31" s="950"/>
      <c r="E31" s="963" t="s">
        <v>245</v>
      </c>
      <c r="F31" s="963"/>
      <c r="G31" s="963"/>
      <c r="H31" s="963"/>
      <c r="I31" s="963"/>
      <c r="J31" s="963"/>
      <c r="K31" s="963"/>
      <c r="L31" s="963"/>
      <c r="M31" s="963"/>
      <c r="N31" s="963"/>
      <c r="O31" s="963"/>
      <c r="P31" s="963"/>
      <c r="Q31" s="963"/>
      <c r="R31" s="963"/>
      <c r="S31" s="963"/>
      <c r="T31" s="964"/>
      <c r="U31" s="956"/>
      <c r="V31" s="957"/>
      <c r="W31" s="957"/>
      <c r="X31" s="957"/>
      <c r="Y31" s="957"/>
      <c r="Z31" s="957"/>
      <c r="AA31" s="957"/>
      <c r="AB31" s="958"/>
      <c r="AC31" s="960"/>
      <c r="AD31" s="961"/>
      <c r="AE31" s="961"/>
      <c r="AF31" s="961"/>
      <c r="AG31" s="961"/>
      <c r="AH31" s="961"/>
      <c r="AI31" s="961"/>
      <c r="AJ31" s="962"/>
      <c r="AK31" s="164"/>
    </row>
    <row r="32" spans="1:37" ht="12" customHeight="1">
      <c r="A32" s="164"/>
      <c r="B32" s="164"/>
      <c r="C32" s="164"/>
      <c r="D32" s="949">
        <v>206</v>
      </c>
      <c r="E32" s="951" t="s">
        <v>247</v>
      </c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2"/>
      <c r="U32" s="953">
        <f>U24+U26-U29</f>
        <v>0</v>
      </c>
      <c r="V32" s="954"/>
      <c r="W32" s="954"/>
      <c r="X32" s="954"/>
      <c r="Y32" s="954"/>
      <c r="Z32" s="954"/>
      <c r="AA32" s="954"/>
      <c r="AB32" s="955"/>
      <c r="AC32" s="959"/>
      <c r="AD32" s="571"/>
      <c r="AE32" s="571"/>
      <c r="AF32" s="571"/>
      <c r="AG32" s="571"/>
      <c r="AH32" s="571"/>
      <c r="AI32" s="571"/>
      <c r="AJ32" s="538"/>
      <c r="AK32" s="164"/>
    </row>
    <row r="33" spans="1:37" ht="12" customHeight="1">
      <c r="A33" s="164"/>
      <c r="B33" s="164"/>
      <c r="C33" s="164"/>
      <c r="D33" s="950"/>
      <c r="E33" s="963" t="s">
        <v>248</v>
      </c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4"/>
      <c r="U33" s="956"/>
      <c r="V33" s="957"/>
      <c r="W33" s="957"/>
      <c r="X33" s="957"/>
      <c r="Y33" s="957"/>
      <c r="Z33" s="957"/>
      <c r="AA33" s="957"/>
      <c r="AB33" s="958"/>
      <c r="AC33" s="960"/>
      <c r="AD33" s="961"/>
      <c r="AE33" s="961"/>
      <c r="AF33" s="961"/>
      <c r="AG33" s="961"/>
      <c r="AH33" s="961"/>
      <c r="AI33" s="961"/>
      <c r="AJ33" s="962"/>
      <c r="AK33" s="164"/>
    </row>
    <row r="34" spans="1:37" ht="4.5" customHeight="1">
      <c r="A34" s="164"/>
      <c r="B34" s="164"/>
      <c r="C34" s="164"/>
      <c r="D34" s="18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81"/>
      <c r="R34" s="181"/>
      <c r="S34" s="181"/>
      <c r="T34" s="181"/>
      <c r="U34" s="184"/>
      <c r="V34" s="184"/>
      <c r="W34" s="184"/>
      <c r="X34" s="184"/>
      <c r="Y34" s="184"/>
      <c r="Z34" s="184"/>
      <c r="AA34" s="184"/>
      <c r="AB34" s="181"/>
      <c r="AC34" s="181"/>
      <c r="AD34" s="181"/>
      <c r="AE34" s="181"/>
      <c r="AF34" s="181"/>
      <c r="AG34" s="181"/>
      <c r="AH34" s="181"/>
      <c r="AI34" s="181"/>
      <c r="AJ34" s="181"/>
      <c r="AK34" s="164"/>
    </row>
    <row r="35" spans="1:37" ht="9.75" customHeight="1">
      <c r="A35" s="164"/>
      <c r="B35" s="164"/>
      <c r="C35" s="164"/>
      <c r="D35" s="965" t="s">
        <v>505</v>
      </c>
      <c r="E35" s="967"/>
      <c r="F35" s="967"/>
      <c r="G35" s="967"/>
      <c r="H35" s="967"/>
      <c r="I35" s="954"/>
      <c r="J35" s="1011"/>
      <c r="K35" s="1011"/>
      <c r="L35" s="1011"/>
      <c r="M35" s="1011"/>
      <c r="N35" s="1011"/>
      <c r="O35" s="1011"/>
      <c r="P35" s="1011"/>
      <c r="Q35" s="1011"/>
      <c r="R35" s="1011"/>
      <c r="S35" s="1012"/>
      <c r="T35" s="965" t="s">
        <v>507</v>
      </c>
      <c r="U35" s="967"/>
      <c r="V35" s="967"/>
      <c r="W35" s="967"/>
      <c r="X35" s="967"/>
      <c r="Y35" s="954"/>
      <c r="Z35" s="954"/>
      <c r="AA35" s="954"/>
      <c r="AB35" s="954"/>
      <c r="AC35" s="954"/>
      <c r="AD35" s="954"/>
      <c r="AE35" s="954"/>
      <c r="AF35" s="954"/>
      <c r="AG35" s="954"/>
      <c r="AH35" s="954"/>
      <c r="AI35" s="954"/>
      <c r="AJ35" s="955"/>
      <c r="AK35" s="164"/>
    </row>
    <row r="36" spans="1:37" ht="9.75" customHeight="1">
      <c r="A36" s="164"/>
      <c r="B36" s="164"/>
      <c r="C36" s="164"/>
      <c r="D36" s="966" t="s">
        <v>506</v>
      </c>
      <c r="E36" s="1013"/>
      <c r="F36" s="1013"/>
      <c r="G36" s="1013"/>
      <c r="H36" s="1013"/>
      <c r="I36" s="957"/>
      <c r="J36" s="957"/>
      <c r="K36" s="957"/>
      <c r="L36" s="957"/>
      <c r="M36" s="957"/>
      <c r="N36" s="957"/>
      <c r="O36" s="957"/>
      <c r="P36" s="957"/>
      <c r="Q36" s="957"/>
      <c r="R36" s="957"/>
      <c r="S36" s="958"/>
      <c r="T36" s="966" t="s">
        <v>506</v>
      </c>
      <c r="U36" s="1013"/>
      <c r="V36" s="1013"/>
      <c r="W36" s="1013"/>
      <c r="X36" s="1013"/>
      <c r="Y36" s="957"/>
      <c r="Z36" s="957"/>
      <c r="AA36" s="957"/>
      <c r="AB36" s="957"/>
      <c r="AC36" s="957"/>
      <c r="AD36" s="957"/>
      <c r="AE36" s="957"/>
      <c r="AF36" s="957"/>
      <c r="AG36" s="957"/>
      <c r="AH36" s="957"/>
      <c r="AI36" s="957"/>
      <c r="AJ36" s="958"/>
      <c r="AK36" s="164"/>
    </row>
    <row r="37" spans="1:37" ht="19.5" customHeight="1">
      <c r="A37" s="164"/>
      <c r="B37" s="164"/>
      <c r="C37" s="164"/>
      <c r="D37" s="981" t="s">
        <v>403</v>
      </c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1"/>
      <c r="P37" s="981"/>
      <c r="Q37" s="981"/>
      <c r="R37" s="981"/>
      <c r="S37" s="981"/>
      <c r="T37" s="981"/>
      <c r="U37" s="981"/>
      <c r="V37" s="981"/>
      <c r="W37" s="981"/>
      <c r="X37" s="981"/>
      <c r="Y37" s="981"/>
      <c r="Z37" s="981"/>
      <c r="AA37" s="981"/>
      <c r="AB37" s="981"/>
      <c r="AC37" s="981"/>
      <c r="AD37" s="981"/>
      <c r="AE37" s="981"/>
      <c r="AF37" s="981"/>
      <c r="AG37" s="981"/>
      <c r="AH37" s="981"/>
      <c r="AI37" s="981"/>
      <c r="AJ37" s="981"/>
      <c r="AK37" s="164"/>
    </row>
    <row r="38" spans="1:37" ht="12.75" customHeight="1">
      <c r="A38" s="164"/>
      <c r="B38" s="164"/>
      <c r="C38" s="164"/>
      <c r="D38" s="982" t="s">
        <v>237</v>
      </c>
      <c r="E38" s="983"/>
      <c r="F38" s="983"/>
      <c r="G38" s="983"/>
      <c r="H38" s="983"/>
      <c r="I38" s="983"/>
      <c r="J38" s="983"/>
      <c r="K38" s="983"/>
      <c r="L38" s="983"/>
      <c r="M38" s="983"/>
      <c r="N38" s="983"/>
      <c r="O38" s="983"/>
      <c r="P38" s="983"/>
      <c r="Q38" s="983"/>
      <c r="R38" s="983"/>
      <c r="S38" s="983"/>
      <c r="T38" s="983"/>
      <c r="U38" s="983"/>
      <c r="V38" s="983"/>
      <c r="W38" s="983"/>
      <c r="X38" s="983"/>
      <c r="Y38" s="181"/>
      <c r="Z38" s="181"/>
      <c r="AA38" s="181"/>
      <c r="AB38" s="181"/>
      <c r="AC38" s="164"/>
      <c r="AD38" s="164"/>
      <c r="AE38" s="164"/>
      <c r="AF38" s="164"/>
      <c r="AG38" s="181"/>
      <c r="AH38" s="181"/>
      <c r="AI38" s="181"/>
      <c r="AJ38" s="181"/>
      <c r="AK38" s="164"/>
    </row>
    <row r="39" spans="1:37" ht="3" customHeight="1">
      <c r="A39" s="164"/>
      <c r="B39" s="164"/>
      <c r="C39" s="164"/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1"/>
      <c r="Z39" s="181"/>
      <c r="AA39" s="181"/>
      <c r="AB39" s="181"/>
      <c r="AC39" s="164"/>
      <c r="AD39" s="164"/>
      <c r="AE39" s="164"/>
      <c r="AF39" s="164"/>
      <c r="AG39" s="181"/>
      <c r="AH39" s="181"/>
      <c r="AI39" s="181"/>
      <c r="AJ39" s="181"/>
      <c r="AK39" s="164"/>
    </row>
    <row r="40" spans="1:37" ht="12" customHeight="1">
      <c r="A40" s="164"/>
      <c r="B40" s="164"/>
      <c r="C40" s="164"/>
      <c r="D40" s="959" t="s">
        <v>249</v>
      </c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959" t="s">
        <v>250</v>
      </c>
      <c r="R40" s="571"/>
      <c r="S40" s="571"/>
      <c r="T40" s="571"/>
      <c r="U40" s="571"/>
      <c r="V40" s="538"/>
      <c r="W40" s="959" t="s">
        <v>251</v>
      </c>
      <c r="X40" s="571"/>
      <c r="Y40" s="571"/>
      <c r="Z40" s="571"/>
      <c r="AA40" s="571"/>
      <c r="AB40" s="538"/>
      <c r="AC40" s="959" t="s">
        <v>252</v>
      </c>
      <c r="AD40" s="571"/>
      <c r="AE40" s="571"/>
      <c r="AF40" s="571"/>
      <c r="AG40" s="571"/>
      <c r="AH40" s="538"/>
      <c r="AI40" s="969" t="s">
        <v>253</v>
      </c>
      <c r="AJ40" s="984"/>
      <c r="AK40" s="164"/>
    </row>
    <row r="41" spans="1:37" ht="7.5" customHeight="1">
      <c r="A41" s="164"/>
      <c r="B41" s="164"/>
      <c r="C41" s="164"/>
      <c r="D41" s="960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0"/>
      <c r="R41" s="961"/>
      <c r="S41" s="961"/>
      <c r="T41" s="961"/>
      <c r="U41" s="961"/>
      <c r="V41" s="962"/>
      <c r="W41" s="960"/>
      <c r="X41" s="961"/>
      <c r="Y41" s="961"/>
      <c r="Z41" s="961"/>
      <c r="AA41" s="961"/>
      <c r="AB41" s="962"/>
      <c r="AC41" s="566" t="s">
        <v>254</v>
      </c>
      <c r="AD41" s="567"/>
      <c r="AE41" s="567"/>
      <c r="AF41" s="567"/>
      <c r="AG41" s="567"/>
      <c r="AH41" s="985"/>
      <c r="AI41" s="969"/>
      <c r="AJ41" s="984"/>
      <c r="AK41" s="164"/>
    </row>
    <row r="42" spans="1:41" ht="19.5" customHeight="1">
      <c r="A42" s="164"/>
      <c r="B42" s="164"/>
      <c r="C42" s="164"/>
      <c r="D42" s="969">
        <v>1</v>
      </c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969">
        <v>2</v>
      </c>
      <c r="R42" s="506"/>
      <c r="S42" s="506"/>
      <c r="T42" s="506"/>
      <c r="U42" s="506"/>
      <c r="V42" s="970"/>
      <c r="W42" s="969">
        <v>3</v>
      </c>
      <c r="X42" s="506"/>
      <c r="Y42" s="506"/>
      <c r="Z42" s="506"/>
      <c r="AA42" s="506"/>
      <c r="AB42" s="970"/>
      <c r="AC42" s="969">
        <v>4</v>
      </c>
      <c r="AD42" s="506"/>
      <c r="AE42" s="506"/>
      <c r="AF42" s="506"/>
      <c r="AG42" s="506"/>
      <c r="AH42" s="970"/>
      <c r="AI42" s="969">
        <v>5</v>
      </c>
      <c r="AJ42" s="980"/>
      <c r="AK42" s="164"/>
      <c r="AL42" s="61" t="s">
        <v>386</v>
      </c>
      <c r="AM42" s="62" t="s">
        <v>387</v>
      </c>
      <c r="AN42" s="61" t="s">
        <v>389</v>
      </c>
      <c r="AO42" s="62" t="s">
        <v>395</v>
      </c>
    </row>
    <row r="43" spans="1:41" ht="21.75" customHeight="1">
      <c r="A43" s="164"/>
      <c r="B43" s="164"/>
      <c r="C43" s="164"/>
      <c r="D43" s="204">
        <v>1</v>
      </c>
      <c r="E43" s="60"/>
      <c r="F43" s="941"/>
      <c r="G43" s="941"/>
      <c r="H43" s="941"/>
      <c r="I43" s="941"/>
      <c r="J43" s="941"/>
      <c r="K43" s="941"/>
      <c r="L43" s="941"/>
      <c r="M43" s="941"/>
      <c r="N43" s="941"/>
      <c r="O43" s="941"/>
      <c r="P43" s="942"/>
      <c r="Q43" s="974"/>
      <c r="R43" s="977"/>
      <c r="S43" s="977"/>
      <c r="T43" s="977"/>
      <c r="U43" s="977"/>
      <c r="V43" s="978"/>
      <c r="W43" s="974"/>
      <c r="X43" s="977"/>
      <c r="Y43" s="977"/>
      <c r="Z43" s="977"/>
      <c r="AA43" s="977"/>
      <c r="AB43" s="978"/>
      <c r="AC43" s="974">
        <f>Q43-W43</f>
        <v>0</v>
      </c>
      <c r="AD43" s="977"/>
      <c r="AE43" s="977"/>
      <c r="AF43" s="977"/>
      <c r="AG43" s="977"/>
      <c r="AH43" s="978"/>
      <c r="AI43" s="971"/>
      <c r="AJ43" s="972"/>
      <c r="AK43" s="164"/>
      <c r="AL43" s="61" t="s">
        <v>381</v>
      </c>
      <c r="AM43" s="62" t="s">
        <v>391</v>
      </c>
      <c r="AN43" s="61" t="s">
        <v>390</v>
      </c>
      <c r="AO43" s="62" t="s">
        <v>397</v>
      </c>
    </row>
    <row r="44" spans="1:41" ht="21.75" customHeight="1">
      <c r="A44" s="164"/>
      <c r="B44" s="164"/>
      <c r="C44" s="164"/>
      <c r="D44" s="204">
        <v>2</v>
      </c>
      <c r="E44" s="60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2"/>
      <c r="Q44" s="974"/>
      <c r="R44" s="977"/>
      <c r="S44" s="977"/>
      <c r="T44" s="977"/>
      <c r="U44" s="977"/>
      <c r="V44" s="978"/>
      <c r="W44" s="974"/>
      <c r="X44" s="977"/>
      <c r="Y44" s="977"/>
      <c r="Z44" s="977"/>
      <c r="AA44" s="977"/>
      <c r="AB44" s="978"/>
      <c r="AC44" s="974">
        <f>Q44-W44</f>
        <v>0</v>
      </c>
      <c r="AD44" s="977"/>
      <c r="AE44" s="977"/>
      <c r="AF44" s="977"/>
      <c r="AG44" s="977"/>
      <c r="AH44" s="978"/>
      <c r="AI44" s="971"/>
      <c r="AJ44" s="972"/>
      <c r="AK44" s="164"/>
      <c r="AL44" s="61" t="s">
        <v>382</v>
      </c>
      <c r="AM44" s="62" t="s">
        <v>392</v>
      </c>
      <c r="AN44" s="61" t="s">
        <v>2</v>
      </c>
      <c r="AO44" s="62" t="s">
        <v>396</v>
      </c>
    </row>
    <row r="45" spans="1:41" ht="21.75" customHeight="1">
      <c r="A45" s="164"/>
      <c r="B45" s="164"/>
      <c r="C45" s="164"/>
      <c r="D45" s="204">
        <v>3</v>
      </c>
      <c r="E45" s="60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42"/>
      <c r="Q45" s="974"/>
      <c r="R45" s="977"/>
      <c r="S45" s="977"/>
      <c r="T45" s="977"/>
      <c r="U45" s="977"/>
      <c r="V45" s="978"/>
      <c r="W45" s="974"/>
      <c r="X45" s="977"/>
      <c r="Y45" s="977"/>
      <c r="Z45" s="977"/>
      <c r="AA45" s="977"/>
      <c r="AB45" s="978"/>
      <c r="AC45" s="974">
        <f>Q45-W45</f>
        <v>0</v>
      </c>
      <c r="AD45" s="977"/>
      <c r="AE45" s="977"/>
      <c r="AF45" s="977"/>
      <c r="AG45" s="977"/>
      <c r="AH45" s="978"/>
      <c r="AI45" s="971"/>
      <c r="AJ45" s="972"/>
      <c r="AK45" s="164"/>
      <c r="AL45" s="61" t="s">
        <v>383</v>
      </c>
      <c r="AM45" s="62" t="s">
        <v>393</v>
      </c>
      <c r="AN45" s="62"/>
      <c r="AO45" s="62"/>
    </row>
    <row r="46" spans="1:41" ht="21.75" customHeight="1">
      <c r="A46" s="164"/>
      <c r="B46" s="164"/>
      <c r="C46" s="164"/>
      <c r="D46" s="205">
        <v>4</v>
      </c>
      <c r="E46" s="60"/>
      <c r="F46" s="941"/>
      <c r="G46" s="941"/>
      <c r="H46" s="941"/>
      <c r="I46" s="941"/>
      <c r="J46" s="941"/>
      <c r="K46" s="941"/>
      <c r="L46" s="941"/>
      <c r="M46" s="941"/>
      <c r="N46" s="941"/>
      <c r="O46" s="941"/>
      <c r="P46" s="942"/>
      <c r="Q46" s="974"/>
      <c r="R46" s="977"/>
      <c r="S46" s="977"/>
      <c r="T46" s="977"/>
      <c r="U46" s="977"/>
      <c r="V46" s="978"/>
      <c r="W46" s="974"/>
      <c r="X46" s="977"/>
      <c r="Y46" s="977"/>
      <c r="Z46" s="977"/>
      <c r="AA46" s="977"/>
      <c r="AB46" s="978"/>
      <c r="AC46" s="974">
        <f>Q46-W46</f>
        <v>0</v>
      </c>
      <c r="AD46" s="977"/>
      <c r="AE46" s="977"/>
      <c r="AF46" s="977"/>
      <c r="AG46" s="977"/>
      <c r="AH46" s="978"/>
      <c r="AI46" s="971"/>
      <c r="AJ46" s="972"/>
      <c r="AK46" s="164"/>
      <c r="AL46" s="61" t="s">
        <v>384</v>
      </c>
      <c r="AM46" s="62" t="s">
        <v>394</v>
      </c>
      <c r="AN46" s="62"/>
      <c r="AO46" s="62"/>
    </row>
    <row r="47" spans="1:41" ht="21.75" customHeight="1">
      <c r="A47" s="164"/>
      <c r="B47" s="164"/>
      <c r="C47" s="164"/>
      <c r="D47" s="973" t="s">
        <v>255</v>
      </c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6"/>
      <c r="Q47" s="974">
        <f>SUM(Q43:V46)</f>
        <v>0</v>
      </c>
      <c r="R47" s="975"/>
      <c r="S47" s="975"/>
      <c r="T47" s="975"/>
      <c r="U47" s="975"/>
      <c r="V47" s="976"/>
      <c r="W47" s="974">
        <f>SUM(W43:AB46)</f>
        <v>0</v>
      </c>
      <c r="X47" s="975"/>
      <c r="Y47" s="975"/>
      <c r="Z47" s="975"/>
      <c r="AA47" s="975"/>
      <c r="AB47" s="976"/>
      <c r="AC47" s="974">
        <f>MAX(AC43,0)+MAX(AC44,0)+MAX(AC45,0)+MAX(AC46,0)</f>
        <v>0</v>
      </c>
      <c r="AD47" s="977"/>
      <c r="AE47" s="977"/>
      <c r="AF47" s="977"/>
      <c r="AG47" s="977"/>
      <c r="AH47" s="978"/>
      <c r="AI47" s="979"/>
      <c r="AJ47" s="980"/>
      <c r="AK47" s="164"/>
      <c r="AL47" s="61" t="s">
        <v>385</v>
      </c>
      <c r="AM47" s="62" t="s">
        <v>388</v>
      </c>
      <c r="AN47" s="62"/>
      <c r="AO47" s="62"/>
    </row>
    <row r="48" spans="1:37" ht="24" customHeight="1">
      <c r="A48" s="164"/>
      <c r="B48" s="164"/>
      <c r="C48" s="164"/>
      <c r="D48" s="164"/>
      <c r="E48" s="200"/>
      <c r="F48" s="200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200"/>
      <c r="AD48" s="181"/>
      <c r="AE48" s="181"/>
      <c r="AF48" s="181"/>
      <c r="AG48" s="181"/>
      <c r="AH48" s="181"/>
      <c r="AI48" s="181"/>
      <c r="AJ48" s="181"/>
      <c r="AK48" s="164"/>
    </row>
    <row r="49" spans="1:37" ht="19.5" customHeight="1">
      <c r="A49" s="164"/>
      <c r="B49" s="164"/>
      <c r="C49" s="164"/>
      <c r="D49" s="201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969" t="s">
        <v>33</v>
      </c>
      <c r="V49" s="506"/>
      <c r="W49" s="506"/>
      <c r="X49" s="506"/>
      <c r="Y49" s="506"/>
      <c r="Z49" s="506"/>
      <c r="AA49" s="506"/>
      <c r="AB49" s="970"/>
      <c r="AC49" s="969" t="s">
        <v>34</v>
      </c>
      <c r="AD49" s="506"/>
      <c r="AE49" s="506"/>
      <c r="AF49" s="506"/>
      <c r="AG49" s="506"/>
      <c r="AH49" s="506"/>
      <c r="AI49" s="506"/>
      <c r="AJ49" s="970"/>
      <c r="AK49" s="164"/>
    </row>
    <row r="50" spans="1:37" ht="10.5" customHeight="1">
      <c r="A50" s="164"/>
      <c r="B50" s="164"/>
      <c r="C50" s="164"/>
      <c r="D50" s="965">
        <v>207</v>
      </c>
      <c r="E50" s="967" t="s">
        <v>256</v>
      </c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  <c r="Q50" s="967"/>
      <c r="R50" s="967"/>
      <c r="S50" s="967"/>
      <c r="T50" s="968"/>
      <c r="U50" s="953">
        <f>SUM(Q43:V46)</f>
        <v>0</v>
      </c>
      <c r="V50" s="954"/>
      <c r="W50" s="954"/>
      <c r="X50" s="954"/>
      <c r="Y50" s="954"/>
      <c r="Z50" s="954"/>
      <c r="AA50" s="954"/>
      <c r="AB50" s="955"/>
      <c r="AC50" s="959"/>
      <c r="AD50" s="571"/>
      <c r="AE50" s="571"/>
      <c r="AF50" s="571"/>
      <c r="AG50" s="571"/>
      <c r="AH50" s="571"/>
      <c r="AI50" s="571"/>
      <c r="AJ50" s="538"/>
      <c r="AK50" s="164"/>
    </row>
    <row r="51" spans="1:37" ht="10.5" customHeight="1">
      <c r="A51" s="164"/>
      <c r="B51" s="164"/>
      <c r="C51" s="164"/>
      <c r="D51" s="966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439"/>
      <c r="U51" s="956"/>
      <c r="V51" s="957"/>
      <c r="W51" s="957"/>
      <c r="X51" s="957"/>
      <c r="Y51" s="957"/>
      <c r="Z51" s="957"/>
      <c r="AA51" s="957"/>
      <c r="AB51" s="958"/>
      <c r="AC51" s="960"/>
      <c r="AD51" s="961"/>
      <c r="AE51" s="961"/>
      <c r="AF51" s="961"/>
      <c r="AG51" s="961"/>
      <c r="AH51" s="961"/>
      <c r="AI51" s="961"/>
      <c r="AJ51" s="962"/>
      <c r="AK51" s="164"/>
    </row>
    <row r="52" spans="1:37" ht="10.5" customHeight="1">
      <c r="A52" s="164"/>
      <c r="B52" s="164"/>
      <c r="C52" s="164"/>
      <c r="D52" s="965">
        <v>208</v>
      </c>
      <c r="E52" s="967" t="s">
        <v>257</v>
      </c>
      <c r="F52" s="967"/>
      <c r="G52" s="967"/>
      <c r="H52" s="967"/>
      <c r="I52" s="967"/>
      <c r="J52" s="967"/>
      <c r="K52" s="967"/>
      <c r="L52" s="967"/>
      <c r="M52" s="967"/>
      <c r="N52" s="967"/>
      <c r="O52" s="967"/>
      <c r="P52" s="967"/>
      <c r="Q52" s="967"/>
      <c r="R52" s="967"/>
      <c r="S52" s="967"/>
      <c r="T52" s="968"/>
      <c r="U52" s="953">
        <f>MIN(SUM(W43:AB46),U50)</f>
        <v>0</v>
      </c>
      <c r="V52" s="954"/>
      <c r="W52" s="954"/>
      <c r="X52" s="954"/>
      <c r="Y52" s="954"/>
      <c r="Z52" s="954"/>
      <c r="AA52" s="954"/>
      <c r="AB52" s="955"/>
      <c r="AC52" s="959"/>
      <c r="AD52" s="571"/>
      <c r="AE52" s="571"/>
      <c r="AF52" s="571"/>
      <c r="AG52" s="571"/>
      <c r="AH52" s="571"/>
      <c r="AI52" s="571"/>
      <c r="AJ52" s="538"/>
      <c r="AK52" s="164"/>
    </row>
    <row r="53" spans="1:37" ht="10.5" customHeight="1">
      <c r="A53" s="164"/>
      <c r="B53" s="164"/>
      <c r="C53" s="164"/>
      <c r="D53" s="966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439"/>
      <c r="U53" s="956"/>
      <c r="V53" s="957"/>
      <c r="W53" s="957"/>
      <c r="X53" s="957"/>
      <c r="Y53" s="957"/>
      <c r="Z53" s="957"/>
      <c r="AA53" s="957"/>
      <c r="AB53" s="958"/>
      <c r="AC53" s="960"/>
      <c r="AD53" s="961"/>
      <c r="AE53" s="961"/>
      <c r="AF53" s="961"/>
      <c r="AG53" s="961"/>
      <c r="AH53" s="961"/>
      <c r="AI53" s="961"/>
      <c r="AJ53" s="962"/>
      <c r="AK53" s="164"/>
    </row>
    <row r="54" spans="1:37" ht="10.5" customHeight="1">
      <c r="A54" s="164"/>
      <c r="B54" s="164"/>
      <c r="C54" s="164"/>
      <c r="D54" s="949">
        <v>209</v>
      </c>
      <c r="E54" s="951" t="s">
        <v>258</v>
      </c>
      <c r="F54" s="951"/>
      <c r="G54" s="951"/>
      <c r="H54" s="951"/>
      <c r="I54" s="951"/>
      <c r="J54" s="951"/>
      <c r="K54" s="951"/>
      <c r="L54" s="951"/>
      <c r="M54" s="951"/>
      <c r="N54" s="951"/>
      <c r="O54" s="951"/>
      <c r="P54" s="951"/>
      <c r="Q54" s="951"/>
      <c r="R54" s="951"/>
      <c r="S54" s="951"/>
      <c r="T54" s="952"/>
      <c r="U54" s="953">
        <f>U50-U52</f>
        <v>0</v>
      </c>
      <c r="V54" s="954"/>
      <c r="W54" s="954"/>
      <c r="X54" s="954"/>
      <c r="Y54" s="954"/>
      <c r="Z54" s="954"/>
      <c r="AA54" s="954"/>
      <c r="AB54" s="955"/>
      <c r="AC54" s="959"/>
      <c r="AD54" s="571"/>
      <c r="AE54" s="571"/>
      <c r="AF54" s="571"/>
      <c r="AG54" s="571"/>
      <c r="AH54" s="571"/>
      <c r="AI54" s="571"/>
      <c r="AJ54" s="538"/>
      <c r="AK54" s="164"/>
    </row>
    <row r="55" spans="1:37" ht="10.5" customHeight="1">
      <c r="A55" s="164"/>
      <c r="B55" s="164"/>
      <c r="C55" s="164"/>
      <c r="D55" s="950"/>
      <c r="E55" s="963" t="s">
        <v>259</v>
      </c>
      <c r="F55" s="963"/>
      <c r="G55" s="963"/>
      <c r="H55" s="963"/>
      <c r="I55" s="963"/>
      <c r="J55" s="963"/>
      <c r="K55" s="963"/>
      <c r="L55" s="963"/>
      <c r="M55" s="963"/>
      <c r="N55" s="963"/>
      <c r="O55" s="963"/>
      <c r="P55" s="963"/>
      <c r="Q55" s="963"/>
      <c r="R55" s="963"/>
      <c r="S55" s="963"/>
      <c r="T55" s="964"/>
      <c r="U55" s="956"/>
      <c r="V55" s="957"/>
      <c r="W55" s="957"/>
      <c r="X55" s="957"/>
      <c r="Y55" s="957"/>
      <c r="Z55" s="957"/>
      <c r="AA55" s="957"/>
      <c r="AB55" s="958"/>
      <c r="AC55" s="960"/>
      <c r="AD55" s="961"/>
      <c r="AE55" s="961"/>
      <c r="AF55" s="961"/>
      <c r="AG55" s="961"/>
      <c r="AH55" s="961"/>
      <c r="AI55" s="961"/>
      <c r="AJ55" s="962"/>
      <c r="AK55" s="164"/>
    </row>
    <row r="56" spans="1:37" ht="12" customHeight="1">
      <c r="A56" s="164"/>
      <c r="B56" s="164"/>
      <c r="C56" s="164"/>
      <c r="D56" s="207"/>
      <c r="E56" s="208"/>
      <c r="F56" s="208"/>
      <c r="G56" s="209"/>
      <c r="H56" s="209"/>
      <c r="I56" s="209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208"/>
      <c r="AE56" s="208"/>
      <c r="AF56" s="208"/>
      <c r="AG56" s="183"/>
      <c r="AH56" s="183"/>
      <c r="AI56" s="183"/>
      <c r="AJ56" s="183"/>
      <c r="AK56" s="164"/>
    </row>
    <row r="57" spans="1:37" ht="12" customHeight="1">
      <c r="A57" s="164"/>
      <c r="B57" s="164"/>
      <c r="C57" s="164"/>
      <c r="D57" s="207"/>
      <c r="E57" s="208"/>
      <c r="F57" s="208"/>
      <c r="G57" s="209"/>
      <c r="H57" s="209"/>
      <c r="I57" s="209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208"/>
      <c r="AE57" s="208"/>
      <c r="AF57" s="208"/>
      <c r="AG57" s="183"/>
      <c r="AH57" s="183"/>
      <c r="AI57" s="183"/>
      <c r="AJ57" s="183"/>
      <c r="AK57" s="164"/>
    </row>
    <row r="58" spans="1:37" ht="9.75" customHeight="1">
      <c r="A58" s="164"/>
      <c r="B58" s="164"/>
      <c r="C58" s="164"/>
      <c r="D58" s="943" t="s">
        <v>260</v>
      </c>
      <c r="E58" s="944"/>
      <c r="F58" s="944"/>
      <c r="G58" s="944"/>
      <c r="H58" s="944"/>
      <c r="I58" s="944"/>
      <c r="J58" s="944"/>
      <c r="K58" s="944"/>
      <c r="L58" s="944"/>
      <c r="M58" s="944"/>
      <c r="N58" s="944"/>
      <c r="O58" s="944"/>
      <c r="P58" s="944"/>
      <c r="Q58" s="944"/>
      <c r="R58" s="944"/>
      <c r="S58" s="944"/>
      <c r="T58" s="944"/>
      <c r="U58" s="944"/>
      <c r="V58" s="944"/>
      <c r="W58" s="944"/>
      <c r="X58" s="944"/>
      <c r="Y58" s="944"/>
      <c r="Z58" s="944"/>
      <c r="AA58" s="944"/>
      <c r="AB58" s="944"/>
      <c r="AC58" s="944"/>
      <c r="AD58" s="944"/>
      <c r="AE58" s="944"/>
      <c r="AF58" s="944"/>
      <c r="AG58" s="944"/>
      <c r="AH58" s="944"/>
      <c r="AI58" s="944"/>
      <c r="AJ58" s="944"/>
      <c r="AK58" s="164"/>
    </row>
    <row r="59" spans="1:37" ht="9.75" customHeight="1">
      <c r="A59" s="164"/>
      <c r="B59" s="164"/>
      <c r="C59" s="164"/>
      <c r="D59" s="945" t="s">
        <v>261</v>
      </c>
      <c r="E59" s="944"/>
      <c r="F59" s="944"/>
      <c r="G59" s="944"/>
      <c r="H59" s="944"/>
      <c r="I59" s="944"/>
      <c r="J59" s="944"/>
      <c r="K59" s="944"/>
      <c r="L59" s="944"/>
      <c r="M59" s="944"/>
      <c r="N59" s="944"/>
      <c r="O59" s="944"/>
      <c r="P59" s="944"/>
      <c r="Q59" s="944"/>
      <c r="R59" s="944"/>
      <c r="S59" s="944"/>
      <c r="T59" s="944"/>
      <c r="U59" s="944"/>
      <c r="V59" s="944"/>
      <c r="W59" s="944"/>
      <c r="X59" s="944"/>
      <c r="Y59" s="944"/>
      <c r="Z59" s="944"/>
      <c r="AA59" s="944"/>
      <c r="AB59" s="944"/>
      <c r="AC59" s="944"/>
      <c r="AD59" s="944"/>
      <c r="AE59" s="944"/>
      <c r="AF59" s="944"/>
      <c r="AG59" s="944"/>
      <c r="AH59" s="944"/>
      <c r="AI59" s="944"/>
      <c r="AJ59" s="944"/>
      <c r="AK59" s="164"/>
    </row>
    <row r="60" spans="1:37" ht="9.75" customHeight="1">
      <c r="A60" s="164"/>
      <c r="B60" s="164"/>
      <c r="C60" s="164"/>
      <c r="D60" s="946" t="s">
        <v>262</v>
      </c>
      <c r="E60" s="946"/>
      <c r="F60" s="946"/>
      <c r="G60" s="946"/>
      <c r="H60" s="946"/>
      <c r="I60" s="946"/>
      <c r="J60" s="946"/>
      <c r="K60" s="946"/>
      <c r="L60" s="946"/>
      <c r="M60" s="946"/>
      <c r="N60" s="946"/>
      <c r="O60" s="946"/>
      <c r="P60" s="946"/>
      <c r="Q60" s="946"/>
      <c r="R60" s="946"/>
      <c r="S60" s="946"/>
      <c r="T60" s="946"/>
      <c r="U60" s="946"/>
      <c r="V60" s="946"/>
      <c r="W60" s="946"/>
      <c r="X60" s="946"/>
      <c r="Y60" s="946"/>
      <c r="Z60" s="946"/>
      <c r="AA60" s="946"/>
      <c r="AB60" s="946"/>
      <c r="AC60" s="946"/>
      <c r="AD60" s="946"/>
      <c r="AE60" s="946"/>
      <c r="AF60" s="946"/>
      <c r="AG60" s="946"/>
      <c r="AH60" s="946"/>
      <c r="AI60" s="946"/>
      <c r="AJ60" s="946"/>
      <c r="AK60" s="164"/>
    </row>
    <row r="61" spans="1:37" ht="7.5" customHeight="1">
      <c r="A61" s="164"/>
      <c r="B61" s="164"/>
      <c r="C61" s="164"/>
      <c r="D61" s="208"/>
      <c r="E61" s="208"/>
      <c r="F61" s="208"/>
      <c r="G61" s="183"/>
      <c r="H61" s="183"/>
      <c r="I61" s="183"/>
      <c r="J61" s="183"/>
      <c r="K61" s="183"/>
      <c r="L61" s="183"/>
      <c r="M61" s="183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10"/>
      <c r="AI61" s="210"/>
      <c r="AJ61" s="210"/>
      <c r="AK61" s="164"/>
    </row>
    <row r="62" spans="1:37" ht="12" customHeight="1">
      <c r="A62" s="164"/>
      <c r="B62" s="164"/>
      <c r="C62" s="164"/>
      <c r="D62" s="947" t="s">
        <v>508</v>
      </c>
      <c r="E62" s="948"/>
      <c r="F62" s="948"/>
      <c r="G62" s="948"/>
      <c r="H62" s="948"/>
      <c r="I62" s="948"/>
      <c r="J62" s="948"/>
      <c r="K62" s="948"/>
      <c r="L62" s="948"/>
      <c r="M62" s="183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208"/>
      <c r="AG62" s="208"/>
      <c r="AH62" s="181"/>
      <c r="AI62" s="181"/>
      <c r="AJ62" s="181"/>
      <c r="AK62" s="164"/>
    </row>
    <row r="63" spans="1:37" ht="12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</row>
    <row r="64" spans="1:37" ht="12" customHeight="1">
      <c r="A64" s="23"/>
      <c r="B64" s="23"/>
      <c r="C64" s="23"/>
      <c r="D64" s="24"/>
      <c r="E64" s="24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4"/>
      <c r="Q64" s="24"/>
      <c r="R64" s="24"/>
      <c r="S64" s="24"/>
      <c r="T64" s="24"/>
      <c r="U64" s="25"/>
      <c r="V64" s="25"/>
      <c r="W64" s="25"/>
      <c r="X64" s="25"/>
      <c r="Y64" s="25"/>
      <c r="Z64" s="25"/>
      <c r="AA64" s="25"/>
      <c r="AB64" s="25"/>
      <c r="AC64" s="25"/>
      <c r="AD64" s="24"/>
      <c r="AE64" s="24"/>
      <c r="AF64" s="24"/>
      <c r="AG64" s="24"/>
      <c r="AH64" s="24"/>
      <c r="AI64" s="24"/>
      <c r="AJ64" s="24"/>
      <c r="AK64" s="23"/>
    </row>
    <row r="65" spans="1:37" ht="12" customHeight="1">
      <c r="A65" s="23"/>
      <c r="B65" s="23"/>
      <c r="C65" s="23"/>
      <c r="D65" s="24"/>
      <c r="E65" s="24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4"/>
      <c r="Q65" s="24"/>
      <c r="R65" s="24"/>
      <c r="S65" s="24"/>
      <c r="T65" s="24"/>
      <c r="U65" s="25"/>
      <c r="V65" s="25"/>
      <c r="W65" s="25"/>
      <c r="X65" s="25"/>
      <c r="Y65" s="25"/>
      <c r="Z65" s="25"/>
      <c r="AA65" s="25"/>
      <c r="AB65" s="25"/>
      <c r="AC65" s="25"/>
      <c r="AD65" s="26"/>
      <c r="AE65" s="26"/>
      <c r="AF65" s="26"/>
      <c r="AG65" s="26"/>
      <c r="AH65" s="26"/>
      <c r="AI65" s="26"/>
      <c r="AJ65" s="26"/>
      <c r="AK65" s="23"/>
    </row>
    <row r="66" spans="1:37" ht="12" customHeight="1">
      <c r="A66" s="23"/>
      <c r="B66" s="23"/>
      <c r="C66" s="23"/>
      <c r="D66" s="24"/>
      <c r="E66" s="24"/>
      <c r="F66" s="24"/>
      <c r="G66" s="27"/>
      <c r="H66" s="27"/>
      <c r="I66" s="27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4"/>
      <c r="X66" s="24"/>
      <c r="Y66" s="24"/>
      <c r="Z66" s="24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3"/>
    </row>
    <row r="67" spans="1:37" ht="12" customHeight="1">
      <c r="A67" s="23"/>
      <c r="B67" s="23"/>
      <c r="C67" s="23"/>
      <c r="D67" s="24"/>
      <c r="E67" s="24"/>
      <c r="F67" s="24"/>
      <c r="G67" s="27"/>
      <c r="H67" s="27"/>
      <c r="I67" s="27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4"/>
      <c r="X67" s="24"/>
      <c r="Y67" s="24"/>
      <c r="Z67" s="24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3"/>
    </row>
    <row r="68" spans="1:37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6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6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9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9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9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6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8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2.75" customHeight="1">
      <c r="A74" s="2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3"/>
      <c r="AJ74" s="23"/>
      <c r="AK74" s="23"/>
    </row>
    <row r="75" spans="1:37" ht="12.75" customHeight="1">
      <c r="A75" s="2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3"/>
      <c r="AJ75" s="23"/>
      <c r="AK75" s="23"/>
    </row>
    <row r="76" spans="1:37" ht="9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5" customHeight="1">
      <c r="A77" s="23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3"/>
      <c r="AJ77" s="23"/>
      <c r="AK77" s="23"/>
    </row>
    <row r="78" spans="1:37" ht="15" customHeight="1">
      <c r="A78" s="23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3"/>
      <c r="AJ78" s="23"/>
      <c r="AK78" s="23"/>
    </row>
    <row r="79" spans="1:37" ht="19.5" customHeight="1">
      <c r="A79" s="23"/>
      <c r="B79" s="25"/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26"/>
      <c r="AB79" s="26"/>
      <c r="AC79" s="26"/>
      <c r="AD79" s="26"/>
      <c r="AE79" s="26"/>
      <c r="AF79" s="26"/>
      <c r="AG79" s="26"/>
      <c r="AH79" s="26"/>
      <c r="AI79" s="23"/>
      <c r="AJ79" s="23"/>
      <c r="AK79" s="23"/>
    </row>
    <row r="80" spans="1:37" ht="19.5" customHeight="1">
      <c r="A80" s="23"/>
      <c r="B80" s="25"/>
      <c r="C80" s="3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26"/>
      <c r="AB80" s="26"/>
      <c r="AC80" s="26"/>
      <c r="AD80" s="26"/>
      <c r="AE80" s="26"/>
      <c r="AF80" s="26"/>
      <c r="AG80" s="26"/>
      <c r="AH80" s="26"/>
      <c r="AI80" s="23"/>
      <c r="AJ80" s="23"/>
      <c r="AK80" s="23"/>
    </row>
    <row r="81" spans="1:37" ht="19.5" customHeight="1">
      <c r="A81" s="23"/>
      <c r="B81" s="25"/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26"/>
      <c r="AB81" s="26"/>
      <c r="AC81" s="26"/>
      <c r="AD81" s="26"/>
      <c r="AE81" s="26"/>
      <c r="AF81" s="26"/>
      <c r="AG81" s="26"/>
      <c r="AH81" s="26"/>
      <c r="AI81" s="23"/>
      <c r="AJ81" s="23"/>
      <c r="AK81" s="23"/>
    </row>
    <row r="82" spans="1:37" ht="9.75" customHeight="1">
      <c r="A82" s="23"/>
      <c r="B82" s="26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2"/>
      <c r="T82" s="32"/>
      <c r="U82" s="32"/>
      <c r="V82" s="32"/>
      <c r="W82" s="32"/>
      <c r="X82" s="32"/>
      <c r="Y82" s="32"/>
      <c r="Z82" s="32"/>
      <c r="AA82" s="26"/>
      <c r="AB82" s="26"/>
      <c r="AC82" s="26"/>
      <c r="AD82" s="26"/>
      <c r="AE82" s="26"/>
      <c r="AF82" s="26"/>
      <c r="AG82" s="26"/>
      <c r="AH82" s="26"/>
      <c r="AI82" s="23"/>
      <c r="AJ82" s="23"/>
      <c r="AK82" s="23"/>
    </row>
    <row r="83" spans="1:37" ht="11.25" customHeight="1">
      <c r="A83" s="23"/>
      <c r="B83" s="26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2"/>
      <c r="T83" s="32"/>
      <c r="U83" s="32"/>
      <c r="V83" s="32"/>
      <c r="W83" s="32"/>
      <c r="X83" s="32"/>
      <c r="Y83" s="32"/>
      <c r="Z83" s="32"/>
      <c r="AA83" s="26"/>
      <c r="AB83" s="26"/>
      <c r="AC83" s="26"/>
      <c r="AD83" s="26"/>
      <c r="AE83" s="26"/>
      <c r="AF83" s="26"/>
      <c r="AG83" s="26"/>
      <c r="AH83" s="26"/>
      <c r="AI83" s="23"/>
      <c r="AJ83" s="23"/>
      <c r="AK83" s="23"/>
    </row>
    <row r="84" spans="1:37" ht="10.5" customHeight="1">
      <c r="A84" s="23"/>
      <c r="B84" s="26"/>
      <c r="C84" s="33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26"/>
      <c r="AB84" s="26"/>
      <c r="AC84" s="26"/>
      <c r="AD84" s="26"/>
      <c r="AE84" s="26"/>
      <c r="AF84" s="26"/>
      <c r="AG84" s="26"/>
      <c r="AH84" s="26"/>
      <c r="AI84" s="23"/>
      <c r="AJ84" s="23"/>
      <c r="AK84" s="23"/>
    </row>
    <row r="85" spans="1:37" ht="9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ht="9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ht="12.75" customHeight="1">
      <c r="A87" s="23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/>
      <c r="AJ87" s="23"/>
      <c r="AK87" s="23"/>
    </row>
    <row r="88" spans="1:37" ht="12.75" customHeight="1">
      <c r="A88" s="23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23"/>
      <c r="AJ88" s="23"/>
      <c r="AK88" s="23"/>
    </row>
    <row r="89" spans="1:37" ht="12.75" customHeight="1">
      <c r="A89" s="23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3"/>
      <c r="AJ89" s="23"/>
      <c r="AK89" s="23"/>
    </row>
    <row r="90" spans="1:37" ht="9.75">
      <c r="A90" s="23"/>
      <c r="B90" s="26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12" customHeight="1">
      <c r="A91" s="23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34"/>
      <c r="AH91" s="34"/>
      <c r="AI91" s="23"/>
      <c r="AJ91" s="23"/>
      <c r="AK91" s="23"/>
    </row>
    <row r="92" spans="1:37" ht="12" customHeight="1">
      <c r="A92" s="23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34"/>
      <c r="AH92" s="34"/>
      <c r="AI92" s="23"/>
      <c r="AJ92" s="23"/>
      <c r="AK92" s="23"/>
    </row>
    <row r="93" spans="1:37" ht="9.7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23"/>
      <c r="AJ93" s="23"/>
      <c r="AK93" s="23"/>
    </row>
    <row r="94" spans="1:37" ht="24" customHeight="1">
      <c r="A94" s="23"/>
      <c r="B94" s="36"/>
      <c r="C94" s="36"/>
      <c r="D94" s="36"/>
      <c r="E94" s="36"/>
      <c r="F94" s="36"/>
      <c r="G94" s="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25"/>
      <c r="Y94" s="36"/>
      <c r="Z94" s="36"/>
      <c r="AA94" s="26"/>
      <c r="AB94" s="26"/>
      <c r="AC94" s="26"/>
      <c r="AD94" s="26"/>
      <c r="AE94" s="26"/>
      <c r="AF94" s="26"/>
      <c r="AG94" s="26"/>
      <c r="AH94" s="26"/>
      <c r="AI94" s="23"/>
      <c r="AJ94" s="23"/>
      <c r="AK94" s="23"/>
    </row>
    <row r="95" spans="1:37" ht="24" customHeight="1">
      <c r="A95" s="23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23"/>
      <c r="AJ95" s="23"/>
      <c r="AK95" s="23"/>
    </row>
    <row r="96" spans="1:37" ht="21" customHeight="1">
      <c r="A96" s="23"/>
      <c r="B96" s="23"/>
      <c r="C96" s="26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6"/>
      <c r="W96" s="23"/>
      <c r="X96" s="23"/>
      <c r="Y96" s="23"/>
      <c r="Z96" s="23"/>
      <c r="AA96" s="38"/>
      <c r="AB96" s="23"/>
      <c r="AC96" s="23"/>
      <c r="AD96" s="23"/>
      <c r="AE96" s="38"/>
      <c r="AF96" s="23"/>
      <c r="AG96" s="23"/>
      <c r="AH96" s="23"/>
      <c r="AI96" s="23"/>
      <c r="AJ96" s="23"/>
      <c r="AK96" s="23"/>
    </row>
    <row r="97" spans="1:37" ht="15.75" customHeight="1">
      <c r="A97" s="23"/>
      <c r="B97" s="23"/>
      <c r="C97" s="26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6"/>
      <c r="W97" s="23"/>
      <c r="X97" s="23"/>
      <c r="Y97" s="23"/>
      <c r="Z97" s="23"/>
      <c r="AA97" s="26"/>
      <c r="AB97" s="26"/>
      <c r="AC97" s="26"/>
      <c r="AD97" s="26"/>
      <c r="AE97" s="26"/>
      <c r="AF97" s="23"/>
      <c r="AG97" s="23"/>
      <c r="AH97" s="23"/>
      <c r="AI97" s="23"/>
      <c r="AJ97" s="23"/>
      <c r="AK97" s="23"/>
    </row>
    <row r="98" spans="1:37" ht="19.5" customHeight="1">
      <c r="A98" s="23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6"/>
      <c r="W98" s="26"/>
      <c r="X98" s="26"/>
      <c r="Y98" s="26"/>
      <c r="Z98" s="26"/>
      <c r="AA98" s="32"/>
      <c r="AB98" s="32"/>
      <c r="AC98" s="32"/>
      <c r="AD98" s="32"/>
      <c r="AE98" s="32"/>
      <c r="AF98" s="26"/>
      <c r="AG98" s="26"/>
      <c r="AH98" s="26"/>
      <c r="AI98" s="23"/>
      <c r="AJ98" s="23"/>
      <c r="AK98" s="23"/>
    </row>
    <row r="99" spans="1:37" ht="19.5" customHeight="1">
      <c r="A99" s="23"/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6"/>
      <c r="W99" s="26"/>
      <c r="X99" s="26"/>
      <c r="Y99" s="26"/>
      <c r="Z99" s="26"/>
      <c r="AA99" s="32"/>
      <c r="AB99" s="32"/>
      <c r="AC99" s="32"/>
      <c r="AD99" s="32"/>
      <c r="AE99" s="32"/>
      <c r="AF99" s="26"/>
      <c r="AG99" s="26"/>
      <c r="AH99" s="26"/>
      <c r="AI99" s="23"/>
      <c r="AJ99" s="23"/>
      <c r="AK99" s="23"/>
    </row>
    <row r="100" spans="1:37" ht="19.5" customHeight="1">
      <c r="A100" s="23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6"/>
      <c r="W100" s="26"/>
      <c r="X100" s="26"/>
      <c r="Y100" s="26"/>
      <c r="Z100" s="26"/>
      <c r="AA100" s="32"/>
      <c r="AB100" s="32"/>
      <c r="AC100" s="32"/>
      <c r="AD100" s="32"/>
      <c r="AE100" s="32"/>
      <c r="AF100" s="26"/>
      <c r="AG100" s="26"/>
      <c r="AH100" s="26"/>
      <c r="AI100" s="23"/>
      <c r="AJ100" s="23"/>
      <c r="AK100" s="23"/>
    </row>
    <row r="101" spans="1:37" ht="19.5" customHeight="1">
      <c r="A101" s="23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6"/>
      <c r="W101" s="26"/>
      <c r="X101" s="26"/>
      <c r="Y101" s="26"/>
      <c r="Z101" s="26"/>
      <c r="AA101" s="32"/>
      <c r="AB101" s="32"/>
      <c r="AC101" s="32"/>
      <c r="AD101" s="32"/>
      <c r="AE101" s="32"/>
      <c r="AF101" s="26"/>
      <c r="AG101" s="26"/>
      <c r="AH101" s="26"/>
      <c r="AI101" s="23"/>
      <c r="AJ101" s="23"/>
      <c r="AK101" s="23"/>
    </row>
    <row r="102" spans="1:37" ht="9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21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1:37" ht="9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1:37" ht="9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9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2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ht="9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1:37" ht="21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6"/>
      <c r="AE108" s="36"/>
      <c r="AF108" s="36"/>
      <c r="AG108" s="36"/>
      <c r="AH108" s="36"/>
      <c r="AI108" s="36"/>
      <c r="AJ108" s="36"/>
      <c r="AK108" s="36"/>
    </row>
    <row r="109" spans="1:37" ht="19.5" customHeight="1">
      <c r="A109" s="36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36"/>
      <c r="T109" s="36"/>
      <c r="U109" s="32"/>
      <c r="V109" s="32"/>
      <c r="W109" s="32"/>
      <c r="X109" s="32"/>
      <c r="Y109" s="32"/>
      <c r="Z109" s="32"/>
      <c r="AA109" s="26"/>
      <c r="AB109" s="26"/>
      <c r="AC109" s="26"/>
      <c r="AD109" s="26"/>
      <c r="AE109" s="26"/>
      <c r="AF109" s="26"/>
      <c r="AG109" s="26"/>
      <c r="AH109" s="26"/>
      <c r="AI109" s="36"/>
      <c r="AJ109" s="36"/>
      <c r="AK109" s="36"/>
    </row>
    <row r="110" spans="1:37" ht="19.5" customHeight="1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39"/>
      <c r="T110" s="39"/>
      <c r="U110" s="32"/>
      <c r="V110" s="32"/>
      <c r="W110" s="32"/>
      <c r="X110" s="32"/>
      <c r="Y110" s="32"/>
      <c r="Z110" s="32"/>
      <c r="AA110" s="26"/>
      <c r="AB110" s="26"/>
      <c r="AC110" s="26"/>
      <c r="AD110" s="26"/>
      <c r="AE110" s="26"/>
      <c r="AF110" s="26"/>
      <c r="AG110" s="26"/>
      <c r="AH110" s="26"/>
      <c r="AI110" s="36"/>
      <c r="AJ110" s="36"/>
      <c r="AK110" s="36"/>
    </row>
    <row r="111" spans="1:37" ht="9.75" customHeight="1">
      <c r="A111" s="36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39"/>
      <c r="T111" s="39"/>
      <c r="U111" s="32"/>
      <c r="V111" s="32"/>
      <c r="W111" s="32"/>
      <c r="X111" s="32"/>
      <c r="Y111" s="32"/>
      <c r="Z111" s="32"/>
      <c r="AA111" s="26"/>
      <c r="AB111" s="26"/>
      <c r="AC111" s="26"/>
      <c r="AD111" s="26"/>
      <c r="AE111" s="26"/>
      <c r="AF111" s="26"/>
      <c r="AG111" s="26"/>
      <c r="AH111" s="26"/>
      <c r="AI111" s="36"/>
      <c r="AJ111" s="36"/>
      <c r="AK111" s="36"/>
    </row>
    <row r="112" spans="1:37" ht="9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9"/>
      <c r="T112" s="39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36"/>
      <c r="AJ112" s="36"/>
      <c r="AK112" s="36"/>
    </row>
    <row r="113" spans="1:37" ht="19.5" customHeight="1">
      <c r="A113" s="36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39"/>
      <c r="T113" s="39"/>
      <c r="U113" s="32"/>
      <c r="V113" s="32"/>
      <c r="W113" s="32"/>
      <c r="X113" s="32"/>
      <c r="Y113" s="32"/>
      <c r="Z113" s="32"/>
      <c r="AA113" s="26"/>
      <c r="AB113" s="26"/>
      <c r="AC113" s="26"/>
      <c r="AD113" s="26"/>
      <c r="AE113" s="26"/>
      <c r="AF113" s="26"/>
      <c r="AG113" s="26"/>
      <c r="AH113" s="26"/>
      <c r="AI113" s="36"/>
      <c r="AJ113" s="36"/>
      <c r="AK113" s="36"/>
    </row>
    <row r="114" spans="1:37" ht="9.75" customHeight="1">
      <c r="A114" s="36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9"/>
      <c r="T114" s="39"/>
      <c r="U114" s="32"/>
      <c r="V114" s="32"/>
      <c r="W114" s="32"/>
      <c r="X114" s="32"/>
      <c r="Y114" s="32"/>
      <c r="Z114" s="32"/>
      <c r="AA114" s="25"/>
      <c r="AB114" s="25"/>
      <c r="AC114" s="25"/>
      <c r="AD114" s="25"/>
      <c r="AE114" s="25"/>
      <c r="AF114" s="25"/>
      <c r="AG114" s="25"/>
      <c r="AH114" s="25"/>
      <c r="AI114" s="36"/>
      <c r="AJ114" s="36"/>
      <c r="AK114" s="36"/>
    </row>
    <row r="115" spans="1:37" ht="9.75" customHeight="1">
      <c r="A115" s="36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39"/>
      <c r="T115" s="39"/>
      <c r="U115" s="26"/>
      <c r="V115" s="26"/>
      <c r="W115" s="26"/>
      <c r="X115" s="26"/>
      <c r="Y115" s="26"/>
      <c r="Z115" s="26"/>
      <c r="AA115" s="25"/>
      <c r="AB115" s="25"/>
      <c r="AC115" s="25"/>
      <c r="AD115" s="25"/>
      <c r="AE115" s="25"/>
      <c r="AF115" s="25"/>
      <c r="AG115" s="25"/>
      <c r="AH115" s="25"/>
      <c r="AI115" s="36"/>
      <c r="AJ115" s="36"/>
      <c r="AK115" s="36"/>
    </row>
    <row r="116" spans="1:37" ht="9.75" customHeight="1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39"/>
      <c r="T116" s="39"/>
      <c r="U116" s="32"/>
      <c r="V116" s="32"/>
      <c r="W116" s="32"/>
      <c r="X116" s="32"/>
      <c r="Y116" s="32"/>
      <c r="Z116" s="32"/>
      <c r="AA116" s="26"/>
      <c r="AB116" s="26"/>
      <c r="AC116" s="26"/>
      <c r="AD116" s="26"/>
      <c r="AE116" s="26"/>
      <c r="AF116" s="26"/>
      <c r="AG116" s="26"/>
      <c r="AH116" s="26"/>
      <c r="AI116" s="36"/>
      <c r="AJ116" s="36"/>
      <c r="AK116" s="36"/>
    </row>
    <row r="117" spans="1:37" ht="9.75" customHeight="1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39"/>
      <c r="T117" s="39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36"/>
      <c r="AJ117" s="36"/>
      <c r="AK117" s="36"/>
    </row>
    <row r="118" spans="1:37" ht="9.75" customHeight="1">
      <c r="A118" s="36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40"/>
      <c r="T118" s="40"/>
      <c r="U118" s="32"/>
      <c r="V118" s="32"/>
      <c r="W118" s="32"/>
      <c r="X118" s="32"/>
      <c r="Y118" s="32"/>
      <c r="Z118" s="32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1:37" ht="9.75" customHeight="1">
      <c r="A119" s="36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40"/>
      <c r="T119" s="40"/>
      <c r="U119" s="26"/>
      <c r="V119" s="26"/>
      <c r="W119" s="26"/>
      <c r="X119" s="26"/>
      <c r="Y119" s="26"/>
      <c r="Z119" s="2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1:37" ht="19.5" customHeight="1">
      <c r="A120" s="36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39"/>
      <c r="T120" s="39"/>
      <c r="U120" s="32"/>
      <c r="V120" s="32"/>
      <c r="W120" s="32"/>
      <c r="X120" s="32"/>
      <c r="Y120" s="32"/>
      <c r="Z120" s="32"/>
      <c r="AA120" s="26"/>
      <c r="AB120" s="26"/>
      <c r="AC120" s="26"/>
      <c r="AD120" s="26"/>
      <c r="AE120" s="26"/>
      <c r="AF120" s="26"/>
      <c r="AG120" s="26"/>
      <c r="AH120" s="26"/>
      <c r="AI120" s="36"/>
      <c r="AJ120" s="36"/>
      <c r="AK120" s="36"/>
    </row>
    <row r="121" spans="1:37" ht="19.5" customHeight="1">
      <c r="A121" s="36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39"/>
      <c r="T121" s="39"/>
      <c r="U121" s="32"/>
      <c r="V121" s="32"/>
      <c r="W121" s="32"/>
      <c r="X121" s="32"/>
      <c r="Y121" s="32"/>
      <c r="Z121" s="32"/>
      <c r="AA121" s="26"/>
      <c r="AB121" s="26"/>
      <c r="AC121" s="26"/>
      <c r="AD121" s="26"/>
      <c r="AE121" s="26"/>
      <c r="AF121" s="26"/>
      <c r="AG121" s="26"/>
      <c r="AH121" s="26"/>
      <c r="AI121" s="36"/>
      <c r="AJ121" s="36"/>
      <c r="AK121" s="36"/>
    </row>
    <row r="122" spans="1:37" ht="19.5" customHeight="1">
      <c r="A122" s="36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T122" s="26"/>
      <c r="U122" s="32"/>
      <c r="V122" s="32"/>
      <c r="W122" s="32"/>
      <c r="X122" s="32"/>
      <c r="Y122" s="32"/>
      <c r="Z122" s="32"/>
      <c r="AA122" s="26"/>
      <c r="AB122" s="26"/>
      <c r="AC122" s="26"/>
      <c r="AD122" s="26"/>
      <c r="AE122" s="26"/>
      <c r="AF122" s="26"/>
      <c r="AG122" s="26"/>
      <c r="AH122" s="26"/>
      <c r="AI122" s="36"/>
      <c r="AJ122" s="36"/>
      <c r="AK122" s="36"/>
    </row>
    <row r="123" spans="1:37" ht="19.5" customHeight="1">
      <c r="A123" s="36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6"/>
      <c r="T123" s="26"/>
      <c r="U123" s="32"/>
      <c r="V123" s="32"/>
      <c r="W123" s="32"/>
      <c r="X123" s="32"/>
      <c r="Y123" s="32"/>
      <c r="Z123" s="32"/>
      <c r="AA123" s="26"/>
      <c r="AB123" s="26"/>
      <c r="AC123" s="26"/>
      <c r="AD123" s="26"/>
      <c r="AE123" s="26"/>
      <c r="AF123" s="26"/>
      <c r="AG123" s="26"/>
      <c r="AH123" s="26"/>
      <c r="AI123" s="36"/>
      <c r="AJ123" s="36"/>
      <c r="AK123" s="36"/>
    </row>
    <row r="124" spans="1:37" ht="9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1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</row>
    <row r="125" spans="1:37" ht="24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</row>
    <row r="126" spans="1:37" ht="21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</row>
    <row r="127" spans="1:37" ht="9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2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</row>
    <row r="128" spans="1:37" ht="9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26"/>
      <c r="V128" s="26"/>
      <c r="W128" s="26"/>
      <c r="X128" s="26"/>
      <c r="Y128" s="26"/>
      <c r="Z128" s="26"/>
      <c r="AA128" s="26"/>
      <c r="AB128" s="26"/>
      <c r="AC128" s="26"/>
      <c r="AD128" s="36"/>
      <c r="AE128" s="36"/>
      <c r="AF128" s="36"/>
      <c r="AG128" s="36"/>
      <c r="AH128" s="36"/>
      <c r="AI128" s="36"/>
      <c r="AJ128" s="36"/>
      <c r="AK128" s="36"/>
    </row>
    <row r="129" spans="1:37" ht="22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6"/>
      <c r="AG129" s="36"/>
      <c r="AH129" s="36"/>
      <c r="AI129" s="36"/>
      <c r="AJ129" s="36"/>
      <c r="AK129" s="36"/>
    </row>
    <row r="130" spans="1:37" ht="19.5" customHeight="1">
      <c r="A130" s="36"/>
      <c r="B130" s="36"/>
      <c r="C130" s="3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6"/>
      <c r="V130" s="26"/>
      <c r="W130" s="32"/>
      <c r="X130" s="32"/>
      <c r="Y130" s="32"/>
      <c r="Z130" s="32"/>
      <c r="AA130" s="32"/>
      <c r="AB130" s="32"/>
      <c r="AC130" s="26"/>
      <c r="AD130" s="26"/>
      <c r="AE130" s="26"/>
      <c r="AF130" s="23"/>
      <c r="AG130" s="23"/>
      <c r="AH130" s="23"/>
      <c r="AI130" s="23"/>
      <c r="AJ130" s="23"/>
      <c r="AK130" s="36"/>
    </row>
    <row r="131" spans="1:37" ht="19.5" customHeight="1">
      <c r="A131" s="36"/>
      <c r="B131" s="36"/>
      <c r="C131" s="3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39"/>
      <c r="V131" s="39"/>
      <c r="W131" s="32"/>
      <c r="X131" s="32"/>
      <c r="Y131" s="32"/>
      <c r="Z131" s="32"/>
      <c r="AA131" s="32"/>
      <c r="AB131" s="32"/>
      <c r="AC131" s="26"/>
      <c r="AD131" s="26"/>
      <c r="AE131" s="26"/>
      <c r="AF131" s="23"/>
      <c r="AG131" s="23"/>
      <c r="AH131" s="23"/>
      <c r="AI131" s="23"/>
      <c r="AJ131" s="23"/>
      <c r="AK131" s="36"/>
    </row>
    <row r="132" spans="1:37" ht="19.5" customHeight="1">
      <c r="A132" s="36"/>
      <c r="B132" s="36"/>
      <c r="C132" s="3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9"/>
      <c r="V132" s="39"/>
      <c r="W132" s="32"/>
      <c r="X132" s="32"/>
      <c r="Y132" s="32"/>
      <c r="Z132" s="32"/>
      <c r="AA132" s="32"/>
      <c r="AB132" s="32"/>
      <c r="AC132" s="26"/>
      <c r="AD132" s="26"/>
      <c r="AE132" s="26"/>
      <c r="AF132" s="23"/>
      <c r="AG132" s="23"/>
      <c r="AH132" s="23"/>
      <c r="AI132" s="23"/>
      <c r="AJ132" s="23"/>
      <c r="AK132" s="36"/>
    </row>
    <row r="133" spans="1:37" ht="9" customHeight="1">
      <c r="A133" s="36"/>
      <c r="B133" s="36"/>
      <c r="C133" s="3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39"/>
      <c r="V133" s="36"/>
      <c r="W133" s="32"/>
      <c r="X133" s="26"/>
      <c r="Y133" s="26"/>
      <c r="Z133" s="26"/>
      <c r="AA133" s="26"/>
      <c r="AB133" s="26"/>
      <c r="AC133" s="36"/>
      <c r="AD133" s="36"/>
      <c r="AE133" s="36"/>
      <c r="AF133" s="36"/>
      <c r="AG133" s="36"/>
      <c r="AH133" s="36"/>
      <c r="AI133" s="36"/>
      <c r="AJ133" s="36"/>
      <c r="AK133" s="36"/>
    </row>
    <row r="134" spans="1:37" ht="9" customHeight="1">
      <c r="A134" s="23"/>
      <c r="B134" s="23"/>
      <c r="C134" s="23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6"/>
      <c r="V134" s="36"/>
      <c r="W134" s="26"/>
      <c r="X134" s="26"/>
      <c r="Y134" s="26"/>
      <c r="Z134" s="26"/>
      <c r="AA134" s="26"/>
      <c r="AB134" s="26"/>
      <c r="AC134" s="36"/>
      <c r="AD134" s="36"/>
      <c r="AE134" s="36"/>
      <c r="AF134" s="36"/>
      <c r="AG134" s="36"/>
      <c r="AH134" s="36"/>
      <c r="AI134" s="36"/>
      <c r="AJ134" s="36"/>
      <c r="AK134" s="23"/>
    </row>
    <row r="135" spans="1:37" ht="9" customHeight="1">
      <c r="A135" s="23"/>
      <c r="B135" s="23"/>
      <c r="C135" s="23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36"/>
      <c r="V135" s="36"/>
      <c r="W135" s="26"/>
      <c r="X135" s="26"/>
      <c r="Y135" s="26"/>
      <c r="Z135" s="26"/>
      <c r="AA135" s="26"/>
      <c r="AB135" s="26"/>
      <c r="AC135" s="36"/>
      <c r="AD135" s="36"/>
      <c r="AE135" s="36"/>
      <c r="AF135" s="36"/>
      <c r="AG135" s="36"/>
      <c r="AH135" s="36"/>
      <c r="AI135" s="36"/>
      <c r="AJ135" s="36"/>
      <c r="AK135" s="23"/>
    </row>
    <row r="136" spans="1:37" ht="19.5" customHeight="1">
      <c r="A136" s="23"/>
      <c r="B136" s="23"/>
      <c r="C136" s="23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6"/>
      <c r="V136" s="26"/>
      <c r="W136" s="32"/>
      <c r="X136" s="32"/>
      <c r="Y136" s="32"/>
      <c r="Z136" s="32"/>
      <c r="AA136" s="32"/>
      <c r="AB136" s="32"/>
      <c r="AC136" s="26"/>
      <c r="AD136" s="26"/>
      <c r="AE136" s="26"/>
      <c r="AF136" s="23"/>
      <c r="AG136" s="23"/>
      <c r="AH136" s="23"/>
      <c r="AI136" s="23"/>
      <c r="AJ136" s="23"/>
      <c r="AK136" s="23"/>
    </row>
    <row r="137" spans="1:37" ht="19.5" customHeight="1">
      <c r="A137" s="23"/>
      <c r="B137" s="23"/>
      <c r="C137" s="23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6"/>
      <c r="V137" s="26"/>
      <c r="W137" s="32"/>
      <c r="X137" s="32"/>
      <c r="Y137" s="32"/>
      <c r="Z137" s="32"/>
      <c r="AA137" s="32"/>
      <c r="AB137" s="32"/>
      <c r="AC137" s="26"/>
      <c r="AD137" s="26"/>
      <c r="AE137" s="26"/>
      <c r="AF137" s="23"/>
      <c r="AG137" s="23"/>
      <c r="AH137" s="23"/>
      <c r="AI137" s="23"/>
      <c r="AJ137" s="23"/>
      <c r="AK137" s="23"/>
    </row>
    <row r="138" spans="1:37" ht="9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9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12.75" customHeight="1">
      <c r="A140" s="23"/>
      <c r="B140" s="23"/>
      <c r="C140" s="23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23"/>
    </row>
    <row r="141" spans="1:37" ht="13.5" customHeight="1">
      <c r="A141" s="23"/>
      <c r="B141" s="23"/>
      <c r="C141" s="23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3"/>
    </row>
    <row r="142" spans="1:37" ht="13.5" customHeight="1">
      <c r="A142" s="23"/>
      <c r="B142" s="23"/>
      <c r="C142" s="23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3"/>
    </row>
    <row r="143" spans="1:37" ht="10.5" customHeight="1">
      <c r="A143" s="23"/>
      <c r="B143" s="23"/>
      <c r="C143" s="23"/>
      <c r="D143" s="30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32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23"/>
    </row>
    <row r="144" spans="1:37" ht="10.5" customHeight="1">
      <c r="A144" s="23"/>
      <c r="B144" s="23"/>
      <c r="C144" s="23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23"/>
    </row>
    <row r="145" spans="1:37" ht="9.75" customHeight="1">
      <c r="A145" s="23"/>
      <c r="B145" s="23"/>
      <c r="C145" s="23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32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23"/>
    </row>
    <row r="146" spans="1:37" ht="9.75" customHeight="1">
      <c r="A146" s="23"/>
      <c r="B146" s="23"/>
      <c r="C146" s="23"/>
      <c r="D146" s="30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23"/>
    </row>
    <row r="147" spans="1:37" ht="9.75" customHeight="1">
      <c r="A147" s="23"/>
      <c r="B147" s="23"/>
      <c r="C147" s="2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23"/>
    </row>
    <row r="148" spans="1:37" ht="10.5" customHeight="1">
      <c r="A148" s="23"/>
      <c r="B148" s="23"/>
      <c r="C148" s="23"/>
      <c r="D148" s="30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32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23"/>
    </row>
    <row r="149" spans="1:37" ht="10.5" customHeight="1">
      <c r="A149" s="23"/>
      <c r="B149" s="23"/>
      <c r="C149" s="23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23"/>
    </row>
    <row r="150" spans="1:37" ht="9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12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12.75" customHeight="1">
      <c r="A152" s="23"/>
      <c r="B152" s="23"/>
      <c r="C152" s="23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23"/>
    </row>
    <row r="153" spans="1:37" ht="9.75">
      <c r="A153" s="23"/>
      <c r="B153" s="23"/>
      <c r="C153" s="23"/>
      <c r="D153" s="29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6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12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6"/>
      <c r="V154" s="26"/>
      <c r="W154" s="26"/>
      <c r="X154" s="26"/>
      <c r="Y154" s="26"/>
      <c r="Z154" s="26"/>
      <c r="AA154" s="26"/>
      <c r="AB154" s="26"/>
      <c r="AC154" s="26"/>
      <c r="AD154" s="23"/>
      <c r="AE154" s="23"/>
      <c r="AF154" s="23"/>
      <c r="AG154" s="23"/>
      <c r="AH154" s="23"/>
      <c r="AI154" s="23"/>
      <c r="AJ154" s="23"/>
      <c r="AK154" s="23"/>
    </row>
    <row r="155" spans="1:37" ht="10.5" customHeight="1">
      <c r="A155" s="23"/>
      <c r="B155" s="23"/>
      <c r="C155" s="23"/>
      <c r="D155" s="31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32"/>
      <c r="V155" s="23"/>
      <c r="W155" s="23"/>
      <c r="X155" s="23"/>
      <c r="Y155" s="23"/>
      <c r="Z155" s="23"/>
      <c r="AA155" s="23"/>
      <c r="AB155" s="23"/>
      <c r="AC155" s="36"/>
      <c r="AD155" s="23"/>
      <c r="AE155" s="23"/>
      <c r="AF155" s="23"/>
      <c r="AG155" s="23"/>
      <c r="AH155" s="23"/>
      <c r="AI155" s="23"/>
      <c r="AJ155" s="23"/>
      <c r="AK155" s="23"/>
    </row>
    <row r="156" spans="1:37" ht="10.5" customHeight="1">
      <c r="A156" s="23"/>
      <c r="B156" s="23"/>
      <c r="C156" s="23"/>
      <c r="D156" s="24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10.5" customHeight="1">
      <c r="A157" s="23"/>
      <c r="B157" s="23"/>
      <c r="C157" s="23"/>
      <c r="D157" s="42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32"/>
      <c r="V157" s="23"/>
      <c r="W157" s="23"/>
      <c r="X157" s="23"/>
      <c r="Y157" s="23"/>
      <c r="Z157" s="23"/>
      <c r="AA157" s="23"/>
      <c r="AB157" s="23"/>
      <c r="AC157" s="36"/>
      <c r="AD157" s="23"/>
      <c r="AE157" s="23"/>
      <c r="AF157" s="23"/>
      <c r="AG157" s="23"/>
      <c r="AH157" s="23"/>
      <c r="AI157" s="23"/>
      <c r="AJ157" s="23"/>
      <c r="AK157" s="23"/>
    </row>
    <row r="158" spans="1:37" ht="10.5" customHeight="1">
      <c r="A158" s="23"/>
      <c r="B158" s="23"/>
      <c r="C158" s="23"/>
      <c r="D158" s="3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ht="10.5" customHeight="1">
      <c r="A159" s="23"/>
      <c r="B159" s="23"/>
      <c r="C159" s="23"/>
      <c r="D159" s="31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32"/>
      <c r="V159" s="23"/>
      <c r="W159" s="23"/>
      <c r="X159" s="23"/>
      <c r="Y159" s="23"/>
      <c r="Z159" s="23"/>
      <c r="AA159" s="23"/>
      <c r="AB159" s="23"/>
      <c r="AC159" s="36"/>
      <c r="AD159" s="23"/>
      <c r="AE159" s="23"/>
      <c r="AF159" s="23"/>
      <c r="AG159" s="23"/>
      <c r="AH159" s="23"/>
      <c r="AI159" s="23"/>
      <c r="AJ159" s="23"/>
      <c r="AK159" s="23"/>
    </row>
    <row r="160" spans="1:37" ht="10.5" customHeight="1">
      <c r="A160" s="23"/>
      <c r="B160" s="23"/>
      <c r="C160" s="23"/>
      <c r="D160" s="30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ht="10.5" customHeight="1">
      <c r="A161" s="23"/>
      <c r="B161" s="23"/>
      <c r="C161" s="23"/>
      <c r="D161" s="24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9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20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9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9.5" customHeight="1">
      <c r="A165" s="23"/>
      <c r="B165" s="23"/>
      <c r="C165" s="23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6"/>
      <c r="AI165" s="26"/>
      <c r="AJ165" s="26"/>
      <c r="AK165" s="23"/>
    </row>
    <row r="166" spans="1:37" ht="9.75" customHeight="1">
      <c r="A166" s="23"/>
      <c r="B166" s="23"/>
      <c r="C166" s="23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6"/>
      <c r="AI166" s="26"/>
      <c r="AJ166" s="26"/>
      <c r="AK166" s="23"/>
    </row>
    <row r="167" spans="1:37" ht="9" customHeight="1">
      <c r="A167" s="23"/>
      <c r="B167" s="23"/>
      <c r="C167" s="23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26"/>
      <c r="AI167" s="26"/>
      <c r="AJ167" s="26"/>
      <c r="AK167" s="23"/>
    </row>
    <row r="168" spans="1:37" ht="19.5" customHeight="1">
      <c r="A168" s="23"/>
      <c r="B168" s="23"/>
      <c r="C168" s="23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6"/>
      <c r="AI168" s="26"/>
      <c r="AJ168" s="26"/>
      <c r="AK168" s="23"/>
    </row>
    <row r="169" spans="1:37" ht="19.5" customHeight="1">
      <c r="A169" s="23"/>
      <c r="B169" s="23"/>
      <c r="C169" s="23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6"/>
      <c r="AI169" s="26"/>
      <c r="AJ169" s="26"/>
      <c r="AK169" s="23"/>
    </row>
    <row r="170" spans="1:37" ht="19.5" customHeight="1">
      <c r="A170" s="23"/>
      <c r="B170" s="23"/>
      <c r="C170" s="23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6"/>
      <c r="AI170" s="26"/>
      <c r="AJ170" s="26"/>
      <c r="AK170" s="23"/>
    </row>
    <row r="171" spans="1:37" ht="19.5" customHeight="1">
      <c r="A171" s="23"/>
      <c r="B171" s="23"/>
      <c r="C171" s="23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6"/>
      <c r="AI171" s="26"/>
      <c r="AJ171" s="26"/>
      <c r="AK171" s="23"/>
    </row>
    <row r="172" spans="1:37" ht="19.5" customHeight="1">
      <c r="A172" s="23"/>
      <c r="B172" s="23"/>
      <c r="C172" s="23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32"/>
      <c r="AI172" s="32"/>
      <c r="AJ172" s="32"/>
      <c r="AK172" s="23"/>
    </row>
    <row r="173" spans="1:37" ht="9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9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9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ht="6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18.75" customHeight="1">
      <c r="A177" s="23"/>
      <c r="B177" s="23"/>
      <c r="C177" s="23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3"/>
    </row>
    <row r="178" spans="1:37" ht="9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19.5" customHeight="1">
      <c r="A179" s="23"/>
      <c r="B179" s="23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6"/>
      <c r="P179" s="26"/>
      <c r="Q179" s="26"/>
      <c r="R179" s="26"/>
      <c r="S179" s="23"/>
      <c r="T179" s="23"/>
      <c r="U179" s="23"/>
      <c r="V179" s="23"/>
      <c r="W179" s="23"/>
      <c r="X179" s="23"/>
      <c r="Y179" s="23"/>
      <c r="Z179" s="23"/>
      <c r="AA179" s="23"/>
      <c r="AB179" s="38"/>
      <c r="AC179" s="38"/>
      <c r="AD179" s="38"/>
      <c r="AE179" s="38"/>
      <c r="AF179" s="38"/>
      <c r="AG179" s="38"/>
      <c r="AH179" s="38"/>
      <c r="AI179" s="38"/>
      <c r="AJ179" s="38"/>
      <c r="AK179" s="23"/>
    </row>
    <row r="180" spans="1:37" ht="9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41"/>
      <c r="AC180" s="41"/>
      <c r="AD180" s="41"/>
      <c r="AE180" s="41"/>
      <c r="AF180" s="41"/>
      <c r="AG180" s="41"/>
      <c r="AH180" s="41"/>
      <c r="AI180" s="41"/>
      <c r="AJ180" s="41"/>
      <c r="AK180" s="23"/>
    </row>
    <row r="181" spans="1:37" ht="9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41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9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9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18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9.75">
      <c r="A185" s="2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3"/>
      <c r="AJ185" s="23"/>
      <c r="AK185" s="23"/>
    </row>
    <row r="186" spans="1:37" ht="3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21.75" customHeight="1">
      <c r="A187" s="23"/>
      <c r="B187" s="24"/>
      <c r="C187" s="24"/>
      <c r="D187" s="24"/>
      <c r="E187" s="24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4"/>
      <c r="S187" s="24"/>
      <c r="T187" s="25"/>
      <c r="U187" s="25"/>
      <c r="V187" s="25"/>
      <c r="W187" s="25"/>
      <c r="X187" s="24"/>
      <c r="Y187" s="24"/>
      <c r="Z187" s="24"/>
      <c r="AA187" s="24"/>
      <c r="AB187" s="24"/>
      <c r="AC187" s="24"/>
      <c r="AD187" s="43"/>
      <c r="AE187" s="43"/>
      <c r="AF187" s="43"/>
      <c r="AG187" s="43"/>
      <c r="AH187" s="43"/>
      <c r="AI187" s="23"/>
      <c r="AJ187" s="23"/>
      <c r="AK187" s="23"/>
    </row>
    <row r="188" spans="1:37" ht="9.75" customHeight="1">
      <c r="A188" s="23"/>
      <c r="B188" s="24"/>
      <c r="C188" s="24"/>
      <c r="D188" s="24"/>
      <c r="E188" s="24"/>
      <c r="F188" s="25"/>
      <c r="G188" s="25"/>
      <c r="H188" s="25"/>
      <c r="I188" s="25"/>
      <c r="J188" s="25"/>
      <c r="K188" s="25"/>
      <c r="L188" s="25"/>
      <c r="M188" s="25"/>
      <c r="N188" s="24"/>
      <c r="O188" s="24"/>
      <c r="P188" s="44"/>
      <c r="Q188" s="44"/>
      <c r="R188" s="24"/>
      <c r="S188" s="24"/>
      <c r="T188" s="24"/>
      <c r="U188" s="24"/>
      <c r="V188" s="25"/>
      <c r="W188" s="25"/>
      <c r="X188" s="25"/>
      <c r="Y188" s="25"/>
      <c r="Z188" s="25"/>
      <c r="AA188" s="25"/>
      <c r="AB188" s="24"/>
      <c r="AC188" s="24"/>
      <c r="AD188" s="24"/>
      <c r="AE188" s="24"/>
      <c r="AF188" s="24"/>
      <c r="AG188" s="24"/>
      <c r="AH188" s="24"/>
      <c r="AI188" s="23"/>
      <c r="AJ188" s="23"/>
      <c r="AK188" s="23"/>
    </row>
    <row r="189" spans="1:37" ht="12" customHeight="1">
      <c r="A189" s="23"/>
      <c r="B189" s="24"/>
      <c r="C189" s="24"/>
      <c r="D189" s="24"/>
      <c r="E189" s="24"/>
      <c r="F189" s="25"/>
      <c r="G189" s="25"/>
      <c r="H189" s="25"/>
      <c r="I189" s="25"/>
      <c r="J189" s="25"/>
      <c r="K189" s="25"/>
      <c r="L189" s="25"/>
      <c r="M189" s="25"/>
      <c r="N189" s="24"/>
      <c r="O189" s="24"/>
      <c r="P189" s="44"/>
      <c r="Q189" s="44"/>
      <c r="R189" s="24"/>
      <c r="S189" s="24"/>
      <c r="T189" s="24"/>
      <c r="U189" s="24"/>
      <c r="V189" s="25"/>
      <c r="W189" s="25"/>
      <c r="X189" s="25"/>
      <c r="Y189" s="25"/>
      <c r="Z189" s="25"/>
      <c r="AA189" s="25"/>
      <c r="AB189" s="45"/>
      <c r="AC189" s="45"/>
      <c r="AD189" s="45"/>
      <c r="AE189" s="45"/>
      <c r="AF189" s="45"/>
      <c r="AG189" s="45"/>
      <c r="AH189" s="45"/>
      <c r="AI189" s="23"/>
      <c r="AJ189" s="23"/>
      <c r="AK189" s="23"/>
    </row>
    <row r="190" spans="1:37" ht="16.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9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ht="9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ht="4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ht="16.5" customHeight="1">
      <c r="A194" s="2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3"/>
      <c r="AJ194" s="23"/>
      <c r="AK194" s="23"/>
    </row>
    <row r="195" spans="1:37" ht="9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ht="16.5" customHeight="1">
      <c r="A196" s="23"/>
      <c r="B196" s="36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6"/>
      <c r="P196" s="26"/>
      <c r="Q196" s="36"/>
      <c r="R196" s="23"/>
      <c r="S196" s="23"/>
      <c r="T196" s="23"/>
      <c r="U196" s="23"/>
      <c r="V196" s="23"/>
      <c r="W196" s="23"/>
      <c r="X196" s="23"/>
      <c r="Y196" s="36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ht="5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ht="16.5" customHeight="1">
      <c r="A198" s="23"/>
      <c r="B198" s="36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ht="7.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16.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36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9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ht="9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ht="36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ht="19.5" customHeight="1">
      <c r="A204" s="23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3"/>
      <c r="AJ204" s="23"/>
      <c r="AK204" s="23"/>
    </row>
    <row r="205" spans="1:37" ht="19.5" customHeight="1">
      <c r="A205" s="23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3"/>
      <c r="AJ205" s="23"/>
      <c r="AK205" s="23"/>
    </row>
    <row r="206" spans="1:37" ht="19.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23"/>
      <c r="AH206" s="23"/>
      <c r="AI206" s="23"/>
      <c r="AJ206" s="23"/>
      <c r="AK206" s="23"/>
    </row>
    <row r="207" spans="1:37" ht="19.5" customHeight="1">
      <c r="A207" s="23"/>
      <c r="B207" s="23"/>
      <c r="C207" s="23"/>
      <c r="D207" s="23"/>
      <c r="E207" s="23"/>
      <c r="F207" s="23"/>
      <c r="G207" s="23"/>
      <c r="H207" s="23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23"/>
      <c r="AI207" s="23"/>
      <c r="AJ207" s="23"/>
      <c r="AK207" s="23"/>
    </row>
    <row r="208" spans="1:37" ht="19.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34"/>
      <c r="Y208" s="42"/>
      <c r="Z208" s="42"/>
      <c r="AA208" s="42"/>
      <c r="AB208" s="42"/>
      <c r="AC208" s="42"/>
      <c r="AD208" s="42"/>
      <c r="AE208" s="42"/>
      <c r="AF208" s="42"/>
      <c r="AG208" s="42"/>
      <c r="AH208" s="23"/>
      <c r="AI208" s="23"/>
      <c r="AJ208" s="23"/>
      <c r="AK208" s="23"/>
    </row>
    <row r="209" spans="1:37" ht="19.5" customHeight="1">
      <c r="A209" s="23"/>
      <c r="B209" s="23"/>
      <c r="C209" s="23"/>
      <c r="D209" s="23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23"/>
      <c r="W209" s="23"/>
      <c r="X209" s="23"/>
      <c r="Y209" s="42"/>
      <c r="Z209" s="42"/>
      <c r="AA209" s="42"/>
      <c r="AB209" s="42"/>
      <c r="AC209" s="42"/>
      <c r="AD209" s="42"/>
      <c r="AE209" s="42"/>
      <c r="AF209" s="42"/>
      <c r="AG209" s="42"/>
      <c r="AH209" s="23"/>
      <c r="AI209" s="23"/>
      <c r="AJ209" s="23"/>
      <c r="AK209" s="23"/>
    </row>
    <row r="210" spans="1:37" ht="19.5" customHeight="1">
      <c r="A210" s="23"/>
      <c r="B210" s="23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23"/>
      <c r="N210" s="42"/>
      <c r="O210" s="42"/>
      <c r="P210" s="42"/>
      <c r="Q210" s="42"/>
      <c r="R210" s="42"/>
      <c r="S210" s="42"/>
      <c r="T210" s="42"/>
      <c r="U210" s="23"/>
      <c r="V210" s="23"/>
      <c r="W210" s="23"/>
      <c r="X210" s="23"/>
      <c r="Y210" s="23"/>
      <c r="Z210" s="23"/>
      <c r="AA210" s="23"/>
      <c r="AB210" s="42"/>
      <c r="AC210" s="42"/>
      <c r="AD210" s="42"/>
      <c r="AE210" s="42"/>
      <c r="AF210" s="42"/>
      <c r="AG210" s="42"/>
      <c r="AH210" s="23"/>
      <c r="AI210" s="23"/>
      <c r="AJ210" s="23"/>
      <c r="AK210" s="23"/>
    </row>
    <row r="211" spans="1:37" ht="9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ht="9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ht="9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9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9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ht="9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ht="9.75">
      <c r="A217" s="23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3"/>
      <c r="AJ217" s="23"/>
      <c r="AK217" s="23"/>
    </row>
    <row r="218" spans="1:37" ht="9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ht="9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ht="12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3"/>
      <c r="AJ220" s="23"/>
      <c r="AK220" s="23"/>
    </row>
    <row r="221" spans="1:37" ht="9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3"/>
      <c r="AJ221" s="23"/>
      <c r="AK221" s="23"/>
    </row>
    <row r="222" spans="1:37" ht="9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3"/>
      <c r="AJ222" s="23"/>
      <c r="AK222" s="23"/>
    </row>
    <row r="223" spans="1:37" ht="9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3"/>
      <c r="AJ223" s="23"/>
      <c r="AK223" s="23"/>
    </row>
    <row r="224" spans="1:37" ht="9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3"/>
      <c r="AJ224" s="23"/>
      <c r="AK224" s="23"/>
    </row>
    <row r="225" spans="1:37" ht="9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3"/>
      <c r="AJ225" s="23"/>
      <c r="AK225" s="23"/>
    </row>
    <row r="226" spans="1:37" ht="9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3"/>
      <c r="AJ226" s="23"/>
      <c r="AK226" s="23"/>
    </row>
    <row r="227" spans="1:37" ht="9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ht="9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ht="9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ht="9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ht="9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ht="9.75">
      <c r="A232" s="23"/>
      <c r="B232" s="46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1:37" ht="9.75">
      <c r="A233" s="23"/>
      <c r="B233" s="46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ht="9.75">
      <c r="A234" s="23"/>
      <c r="B234" s="46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ht="9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ht="9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41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ht="9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</row>
    <row r="238" spans="1:37" ht="9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</row>
    <row r="239" spans="1:37" ht="9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</row>
    <row r="240" spans="1:37" ht="9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</row>
    <row r="241" spans="1:37" ht="9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</row>
    <row r="242" spans="1:37" ht="9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</row>
    <row r="243" spans="1:37" ht="9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</row>
    <row r="244" spans="1:37" ht="9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</row>
    <row r="245" spans="1:37" ht="9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</row>
    <row r="246" spans="1:37" ht="9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</row>
    <row r="247" spans="1:37" ht="9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</row>
    <row r="248" spans="1:37" ht="9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</row>
  </sheetData>
  <mergeCells count="114">
    <mergeCell ref="D35:H35"/>
    <mergeCell ref="T35:X35"/>
    <mergeCell ref="I35:S36"/>
    <mergeCell ref="Y35:AJ36"/>
    <mergeCell ref="D36:H36"/>
    <mergeCell ref="T36:X36"/>
    <mergeCell ref="X2:AD2"/>
    <mergeCell ref="AE2:AK2"/>
    <mergeCell ref="T5:Y5"/>
    <mergeCell ref="D6:S6"/>
    <mergeCell ref="Z5:AE5"/>
    <mergeCell ref="AG5:AJ5"/>
    <mergeCell ref="D7:T7"/>
    <mergeCell ref="D8:U8"/>
    <mergeCell ref="E9:AJ9"/>
    <mergeCell ref="D10:AJ10"/>
    <mergeCell ref="D11:AJ11"/>
    <mergeCell ref="D13:AJ13"/>
    <mergeCell ref="D15:AJ15"/>
    <mergeCell ref="D16:X16"/>
    <mergeCell ref="D17:Q17"/>
    <mergeCell ref="R17:S17"/>
    <mergeCell ref="U17:AH17"/>
    <mergeCell ref="AI17:AJ17"/>
    <mergeCell ref="E19:T19"/>
    <mergeCell ref="U19:AB19"/>
    <mergeCell ref="AC19:AJ19"/>
    <mergeCell ref="D20:D21"/>
    <mergeCell ref="E20:T21"/>
    <mergeCell ref="U20:AB21"/>
    <mergeCell ref="AC20:AJ21"/>
    <mergeCell ref="D22:D23"/>
    <mergeCell ref="E22:T23"/>
    <mergeCell ref="U22:AB23"/>
    <mergeCell ref="AC22:AJ23"/>
    <mergeCell ref="D24:D25"/>
    <mergeCell ref="E24:T24"/>
    <mergeCell ref="U24:AB25"/>
    <mergeCell ref="AC24:AJ25"/>
    <mergeCell ref="E25:T25"/>
    <mergeCell ref="D26:D28"/>
    <mergeCell ref="E26:T26"/>
    <mergeCell ref="U26:AB28"/>
    <mergeCell ref="AC26:AJ28"/>
    <mergeCell ref="E27:T27"/>
    <mergeCell ref="E28:T28"/>
    <mergeCell ref="D29:D31"/>
    <mergeCell ref="E29:T29"/>
    <mergeCell ref="U29:AB31"/>
    <mergeCell ref="AC29:AJ31"/>
    <mergeCell ref="E30:T30"/>
    <mergeCell ref="E31:T31"/>
    <mergeCell ref="D32:D33"/>
    <mergeCell ref="E32:T32"/>
    <mergeCell ref="U32:AB33"/>
    <mergeCell ref="AC32:AJ33"/>
    <mergeCell ref="E33:T33"/>
    <mergeCell ref="D37:AJ37"/>
    <mergeCell ref="D38:X38"/>
    <mergeCell ref="D40:P41"/>
    <mergeCell ref="Q40:V41"/>
    <mergeCell ref="W40:AB41"/>
    <mergeCell ref="AC40:AH40"/>
    <mergeCell ref="AI40:AJ41"/>
    <mergeCell ref="AC41:AH41"/>
    <mergeCell ref="D42:P42"/>
    <mergeCell ref="Q42:V42"/>
    <mergeCell ref="W42:AB42"/>
    <mergeCell ref="AC42:AH42"/>
    <mergeCell ref="AI42:AJ42"/>
    <mergeCell ref="Q43:V43"/>
    <mergeCell ref="W43:AB43"/>
    <mergeCell ref="AC43:AH43"/>
    <mergeCell ref="AI43:AJ43"/>
    <mergeCell ref="AI44:AJ44"/>
    <mergeCell ref="Q45:V45"/>
    <mergeCell ref="W45:AB45"/>
    <mergeCell ref="AC45:AH45"/>
    <mergeCell ref="AI45:AJ45"/>
    <mergeCell ref="Q44:V44"/>
    <mergeCell ref="W44:AB44"/>
    <mergeCell ref="AC44:AH44"/>
    <mergeCell ref="AI46:AJ46"/>
    <mergeCell ref="D47:P47"/>
    <mergeCell ref="Q47:V47"/>
    <mergeCell ref="W47:AB47"/>
    <mergeCell ref="AC47:AH47"/>
    <mergeCell ref="AI47:AJ47"/>
    <mergeCell ref="Q46:V46"/>
    <mergeCell ref="W46:AB46"/>
    <mergeCell ref="AC46:AH46"/>
    <mergeCell ref="U49:AB49"/>
    <mergeCell ref="AC49:AJ49"/>
    <mergeCell ref="D50:D51"/>
    <mergeCell ref="E50:T51"/>
    <mergeCell ref="U50:AB51"/>
    <mergeCell ref="AC50:AJ51"/>
    <mergeCell ref="D52:D53"/>
    <mergeCell ref="E52:T53"/>
    <mergeCell ref="U52:AB53"/>
    <mergeCell ref="AC52:AJ53"/>
    <mergeCell ref="D54:D55"/>
    <mergeCell ref="E54:T54"/>
    <mergeCell ref="U54:AB55"/>
    <mergeCell ref="AC54:AJ55"/>
    <mergeCell ref="E55:T55"/>
    <mergeCell ref="D58:AJ58"/>
    <mergeCell ref="D59:AJ59"/>
    <mergeCell ref="D60:AJ60"/>
    <mergeCell ref="D62:L62"/>
    <mergeCell ref="F43:P43"/>
    <mergeCell ref="F44:P44"/>
    <mergeCell ref="F45:P45"/>
    <mergeCell ref="F46:P46"/>
  </mergeCells>
  <conditionalFormatting sqref="A4:AK63">
    <cfRule type="expression" priority="1" dxfId="1" stopIfTrue="1">
      <formula>Barva=2</formula>
    </cfRule>
  </conditionalFormatting>
  <dataValidations count="2">
    <dataValidation type="list" showInputMessage="1" showErrorMessage="1" sqref="E43:E46">
      <formula1>$AL$41:$AL$47</formula1>
    </dataValidation>
    <dataValidation type="list" allowBlank="1" showInputMessage="1" showErrorMessage="1" sqref="AI43:AJ46">
      <formula1>$AN$41:$AN$44</formula1>
    </dataValidation>
  </dataValidations>
  <printOptions/>
  <pageMargins left="0.2362204724409449" right="0.2362204724409449" top="0.31496062992125984" bottom="0.35433070866141736" header="0.5118110236220472" footer="0.5118110236220472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AL229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Z5" sqref="Z5:AE5"/>
    </sheetView>
  </sheetViews>
  <sheetFormatPr defaultColWidth="9.140625" defaultRowHeight="12.75"/>
  <cols>
    <col min="1" max="37" width="2.7109375" style="22" customWidth="1"/>
    <col min="38" max="16384" width="9.140625" style="22" customWidth="1"/>
  </cols>
  <sheetData>
    <row r="1" ht="3.75" customHeight="1"/>
    <row r="2" spans="2:37" ht="53.25" customHeight="1">
      <c r="B2" s="249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8"/>
      <c r="Z2" s="58"/>
      <c r="AA2" s="58"/>
      <c r="AB2" s="58"/>
      <c r="AC2" s="58"/>
      <c r="AD2" s="58"/>
      <c r="AE2" s="59"/>
      <c r="AF2" s="58"/>
      <c r="AG2" s="58"/>
      <c r="AH2" s="58"/>
      <c r="AI2" s="58"/>
      <c r="AJ2" s="58"/>
      <c r="AK2" s="58"/>
    </row>
    <row r="3" ht="3.75" customHeight="1"/>
    <row r="4" spans="1:37" ht="9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7" ht="15.75" customHeight="1">
      <c r="A5" s="164"/>
      <c r="B5" s="164"/>
      <c r="C5" s="164"/>
      <c r="D5" s="1009" t="s">
        <v>263</v>
      </c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855" t="s">
        <v>231</v>
      </c>
      <c r="U5" s="855"/>
      <c r="V5" s="855"/>
      <c r="W5" s="855"/>
      <c r="X5" s="855"/>
      <c r="Y5" s="855"/>
      <c r="Z5" s="856">
        <f>LOWER(DZPFO!D10)</f>
      </c>
      <c r="AA5" s="857"/>
      <c r="AB5" s="857"/>
      <c r="AC5" s="857"/>
      <c r="AD5" s="857"/>
      <c r="AE5" s="857"/>
      <c r="AF5" s="82" t="str">
        <f>DZPFO!J10</f>
        <v>/</v>
      </c>
      <c r="AG5" s="860">
        <f>LOWER(DZPFO!K10)</f>
      </c>
      <c r="AH5" s="857"/>
      <c r="AI5" s="857"/>
      <c r="AJ5" s="861"/>
      <c r="AK5" s="164"/>
    </row>
    <row r="6" spans="1:37" ht="9.75" customHeight="1">
      <c r="A6" s="164"/>
      <c r="B6" s="164"/>
      <c r="C6" s="164"/>
      <c r="D6" s="1002" t="s">
        <v>158</v>
      </c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9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</row>
    <row r="7" spans="1:37" ht="9.75" customHeight="1">
      <c r="A7" s="164"/>
      <c r="B7" s="164"/>
      <c r="C7" s="164"/>
      <c r="D7" s="998" t="s">
        <v>510</v>
      </c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003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</row>
    <row r="8" spans="1:37" ht="4.5" customHeight="1">
      <c r="A8" s="164"/>
      <c r="B8" s="164"/>
      <c r="C8" s="164"/>
      <c r="D8" s="195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</row>
    <row r="9" spans="1:37" ht="9.75" customHeight="1">
      <c r="A9" s="164"/>
      <c r="B9" s="164"/>
      <c r="C9" s="164"/>
      <c r="D9" s="1004" t="s">
        <v>233</v>
      </c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783"/>
      <c r="AB9" s="783"/>
      <c r="AC9" s="783"/>
      <c r="AD9" s="783"/>
      <c r="AE9" s="783"/>
      <c r="AF9" s="783"/>
      <c r="AG9" s="783"/>
      <c r="AH9" s="783"/>
      <c r="AI9" s="783"/>
      <c r="AJ9" s="783"/>
      <c r="AK9" s="164"/>
    </row>
    <row r="10" spans="1:37" ht="9.75" customHeight="1">
      <c r="A10" s="164"/>
      <c r="B10" s="164"/>
      <c r="C10" s="164"/>
      <c r="D10" s="1006" t="s">
        <v>234</v>
      </c>
      <c r="E10" s="1007"/>
      <c r="F10" s="1007"/>
      <c r="G10" s="1007"/>
      <c r="H10" s="1007"/>
      <c r="I10" s="1007"/>
      <c r="J10" s="1007"/>
      <c r="K10" s="1007"/>
      <c r="L10" s="1007"/>
      <c r="M10" s="1007"/>
      <c r="N10" s="1007"/>
      <c r="O10" s="1007"/>
      <c r="P10" s="1007"/>
      <c r="Q10" s="1007"/>
      <c r="R10" s="1007"/>
      <c r="S10" s="1007"/>
      <c r="T10" s="1007"/>
      <c r="U10" s="1007"/>
      <c r="V10" s="1007"/>
      <c r="W10" s="1007"/>
      <c r="X10" s="1007"/>
      <c r="Y10" s="1007"/>
      <c r="Z10" s="1007"/>
      <c r="AA10" s="1007"/>
      <c r="AB10" s="1007"/>
      <c r="AC10" s="1007"/>
      <c r="AD10" s="1007"/>
      <c r="AE10" s="1007"/>
      <c r="AF10" s="1007"/>
      <c r="AG10" s="1007"/>
      <c r="AH10" s="1007"/>
      <c r="AI10" s="1007"/>
      <c r="AJ10" s="1007"/>
      <c r="AK10" s="164"/>
    </row>
    <row r="11" spans="1:37" ht="9.75" customHeight="1">
      <c r="A11" s="164"/>
      <c r="B11" s="164"/>
      <c r="C11" s="164"/>
      <c r="D11" s="998" t="s">
        <v>161</v>
      </c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999"/>
      <c r="P11" s="999"/>
      <c r="Q11" s="999"/>
      <c r="R11" s="999"/>
      <c r="S11" s="999"/>
      <c r="T11" s="999"/>
      <c r="U11" s="999"/>
      <c r="V11" s="999"/>
      <c r="W11" s="999"/>
      <c r="X11" s="999"/>
      <c r="Y11" s="999"/>
      <c r="Z11" s="999"/>
      <c r="AA11" s="999"/>
      <c r="AB11" s="999"/>
      <c r="AC11" s="999"/>
      <c r="AD11" s="999"/>
      <c r="AE11" s="999"/>
      <c r="AF11" s="999"/>
      <c r="AG11" s="999"/>
      <c r="AH11" s="999"/>
      <c r="AI11" s="999"/>
      <c r="AJ11" s="999"/>
      <c r="AK11" s="164"/>
    </row>
    <row r="12" spans="1:37" ht="15.75" customHeight="1">
      <c r="A12" s="164"/>
      <c r="B12" s="164"/>
      <c r="C12" s="164"/>
      <c r="D12" s="1195" t="s">
        <v>264</v>
      </c>
      <c r="E12" s="1196"/>
      <c r="F12" s="1196"/>
      <c r="G12" s="1196"/>
      <c r="H12" s="1196"/>
      <c r="I12" s="1196"/>
      <c r="J12" s="1196"/>
      <c r="K12" s="1196"/>
      <c r="L12" s="1196"/>
      <c r="M12" s="1196"/>
      <c r="N12" s="1196"/>
      <c r="O12" s="1196"/>
      <c r="P12" s="1196"/>
      <c r="Q12" s="1196"/>
      <c r="R12" s="1196"/>
      <c r="S12" s="1196"/>
      <c r="T12" s="1196"/>
      <c r="U12" s="1196"/>
      <c r="V12" s="1196"/>
      <c r="W12" s="1196"/>
      <c r="X12" s="1196"/>
      <c r="Y12" s="1196"/>
      <c r="Z12" s="1196"/>
      <c r="AA12" s="1196"/>
      <c r="AB12" s="1196"/>
      <c r="AC12" s="1196"/>
      <c r="AD12" s="1196"/>
      <c r="AE12" s="1196"/>
      <c r="AF12" s="1196"/>
      <c r="AG12" s="1196"/>
      <c r="AH12" s="1196"/>
      <c r="AI12" s="1196"/>
      <c r="AJ12" s="1196"/>
      <c r="AK12" s="164"/>
    </row>
    <row r="13" spans="1:37" ht="9.75" customHeight="1">
      <c r="A13" s="164"/>
      <c r="B13" s="164"/>
      <c r="C13" s="164"/>
      <c r="D13" s="1195" t="s">
        <v>265</v>
      </c>
      <c r="E13" s="1196"/>
      <c r="F13" s="1196"/>
      <c r="G13" s="1196"/>
      <c r="H13" s="1196"/>
      <c r="I13" s="1196"/>
      <c r="J13" s="1196"/>
      <c r="K13" s="1196"/>
      <c r="L13" s="1196"/>
      <c r="M13" s="1196"/>
      <c r="N13" s="1196"/>
      <c r="O13" s="1196"/>
      <c r="P13" s="1196"/>
      <c r="Q13" s="1196"/>
      <c r="R13" s="1196"/>
      <c r="S13" s="1196"/>
      <c r="T13" s="1196"/>
      <c r="U13" s="1196"/>
      <c r="V13" s="1196"/>
      <c r="W13" s="1196"/>
      <c r="X13" s="1196"/>
      <c r="Y13" s="1196"/>
      <c r="Z13" s="1196"/>
      <c r="AA13" s="1196"/>
      <c r="AB13" s="1196"/>
      <c r="AC13" s="1196"/>
      <c r="AD13" s="1196"/>
      <c r="AE13" s="1196"/>
      <c r="AF13" s="1196"/>
      <c r="AG13" s="1196"/>
      <c r="AH13" s="1196"/>
      <c r="AI13" s="1196"/>
      <c r="AJ13" s="1196"/>
      <c r="AK13" s="164"/>
    </row>
    <row r="14" spans="1:37" ht="18" customHeight="1">
      <c r="A14" s="164"/>
      <c r="B14" s="164"/>
      <c r="C14" s="164"/>
      <c r="D14" s="981" t="s">
        <v>266</v>
      </c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164"/>
    </row>
    <row r="15" spans="1:37" ht="9.75" customHeight="1">
      <c r="A15" s="164"/>
      <c r="B15" s="164"/>
      <c r="C15" s="164"/>
      <c r="D15" s="1052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1053"/>
      <c r="U15" s="1056" t="s">
        <v>267</v>
      </c>
      <c r="V15" s="480"/>
      <c r="W15" s="480"/>
      <c r="X15" s="480"/>
      <c r="Y15" s="480"/>
      <c r="Z15" s="480"/>
      <c r="AA15" s="480"/>
      <c r="AB15" s="480"/>
      <c r="AC15" s="913"/>
      <c r="AD15" s="913"/>
      <c r="AE15" s="913"/>
      <c r="AF15" s="913"/>
      <c r="AG15" s="913"/>
      <c r="AH15" s="913"/>
      <c r="AI15" s="913"/>
      <c r="AJ15" s="1057"/>
      <c r="AK15" s="164"/>
    </row>
    <row r="16" spans="1:37" ht="9.75" customHeight="1">
      <c r="A16" s="164"/>
      <c r="B16" s="164"/>
      <c r="C16" s="164"/>
      <c r="D16" s="1054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1055"/>
      <c r="U16" s="969" t="s">
        <v>33</v>
      </c>
      <c r="V16" s="506"/>
      <c r="W16" s="506"/>
      <c r="X16" s="506"/>
      <c r="Y16" s="506"/>
      <c r="Z16" s="506"/>
      <c r="AA16" s="506"/>
      <c r="AB16" s="970"/>
      <c r="AC16" s="969" t="s">
        <v>34</v>
      </c>
      <c r="AD16" s="506"/>
      <c r="AE16" s="506"/>
      <c r="AF16" s="506"/>
      <c r="AG16" s="506"/>
      <c r="AH16" s="506"/>
      <c r="AI16" s="506"/>
      <c r="AJ16" s="507"/>
      <c r="AK16" s="164"/>
    </row>
    <row r="17" spans="1:37" ht="9.75" customHeight="1">
      <c r="A17" s="164"/>
      <c r="B17" s="164"/>
      <c r="C17" s="164"/>
      <c r="D17" s="1027">
        <v>301</v>
      </c>
      <c r="E17" s="951" t="s">
        <v>562</v>
      </c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2"/>
      <c r="U17" s="1186" t="e">
        <f>MAX(DZPFO!S110/DZPFO!S87,0.15)</f>
        <v>#DIV/0!</v>
      </c>
      <c r="V17" s="1187"/>
      <c r="W17" s="1187"/>
      <c r="X17" s="1187"/>
      <c r="Y17" s="1187"/>
      <c r="Z17" s="1187"/>
      <c r="AA17" s="1187"/>
      <c r="AB17" s="1188"/>
      <c r="AC17" s="959"/>
      <c r="AD17" s="571"/>
      <c r="AE17" s="571"/>
      <c r="AF17" s="571"/>
      <c r="AG17" s="571"/>
      <c r="AH17" s="571"/>
      <c r="AI17" s="571"/>
      <c r="AJ17" s="572"/>
      <c r="AK17" s="164"/>
    </row>
    <row r="18" spans="1:37" ht="9.75" customHeight="1">
      <c r="A18" s="164"/>
      <c r="B18" s="164"/>
      <c r="C18" s="164"/>
      <c r="D18" s="1101"/>
      <c r="E18" s="911" t="s">
        <v>268</v>
      </c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92"/>
      <c r="U18" s="1189"/>
      <c r="V18" s="1190"/>
      <c r="W18" s="1190"/>
      <c r="X18" s="1190"/>
      <c r="Y18" s="1190"/>
      <c r="Z18" s="1190"/>
      <c r="AA18" s="1190"/>
      <c r="AB18" s="1191"/>
      <c r="AC18" s="990"/>
      <c r="AD18" s="1046"/>
      <c r="AE18" s="1046"/>
      <c r="AF18" s="1046"/>
      <c r="AG18" s="1046"/>
      <c r="AH18" s="1046"/>
      <c r="AI18" s="1046"/>
      <c r="AJ18" s="1047"/>
      <c r="AK18" s="164"/>
    </row>
    <row r="19" spans="1:37" ht="9.75" customHeight="1">
      <c r="A19" s="164"/>
      <c r="B19" s="164"/>
      <c r="C19" s="164"/>
      <c r="D19" s="1075"/>
      <c r="E19" s="963" t="s">
        <v>269</v>
      </c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4"/>
      <c r="U19" s="1192"/>
      <c r="V19" s="1193"/>
      <c r="W19" s="1193"/>
      <c r="X19" s="1193"/>
      <c r="Y19" s="1193"/>
      <c r="Z19" s="1193"/>
      <c r="AA19" s="1193"/>
      <c r="AB19" s="1194"/>
      <c r="AC19" s="960"/>
      <c r="AD19" s="961"/>
      <c r="AE19" s="961"/>
      <c r="AF19" s="961"/>
      <c r="AG19" s="961"/>
      <c r="AH19" s="961"/>
      <c r="AI19" s="961"/>
      <c r="AJ19" s="1036"/>
      <c r="AK19" s="164"/>
    </row>
    <row r="20" spans="1:37" ht="12" customHeight="1">
      <c r="A20" s="164"/>
      <c r="B20" s="164"/>
      <c r="C20" s="164"/>
      <c r="D20" s="1027">
        <v>302</v>
      </c>
      <c r="E20" s="951" t="s">
        <v>270</v>
      </c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2"/>
      <c r="U20" s="1029">
        <f>'Příloha 1'!W39</f>
        <v>0</v>
      </c>
      <c r="V20" s="954"/>
      <c r="W20" s="954"/>
      <c r="X20" s="954"/>
      <c r="Y20" s="954"/>
      <c r="Z20" s="954"/>
      <c r="AA20" s="954"/>
      <c r="AB20" s="955"/>
      <c r="AC20" s="959"/>
      <c r="AD20" s="571"/>
      <c r="AE20" s="571"/>
      <c r="AF20" s="571"/>
      <c r="AG20" s="571"/>
      <c r="AH20" s="571"/>
      <c r="AI20" s="571"/>
      <c r="AJ20" s="572"/>
      <c r="AK20" s="164"/>
    </row>
    <row r="21" spans="1:37" ht="12" customHeight="1" thickBot="1">
      <c r="A21" s="164"/>
      <c r="B21" s="164"/>
      <c r="C21" s="164"/>
      <c r="D21" s="1101"/>
      <c r="E21" s="911" t="s">
        <v>271</v>
      </c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92"/>
      <c r="U21" s="987"/>
      <c r="V21" s="1185"/>
      <c r="W21" s="1185"/>
      <c r="X21" s="1185"/>
      <c r="Y21" s="1185"/>
      <c r="Z21" s="1185"/>
      <c r="AA21" s="1185"/>
      <c r="AB21" s="989"/>
      <c r="AC21" s="990"/>
      <c r="AD21" s="1046"/>
      <c r="AE21" s="1046"/>
      <c r="AF21" s="1046"/>
      <c r="AG21" s="1046"/>
      <c r="AH21" s="1046"/>
      <c r="AI21" s="1046"/>
      <c r="AJ21" s="1047"/>
      <c r="AK21" s="164"/>
    </row>
    <row r="22" spans="1:37" ht="15" customHeight="1">
      <c r="A22" s="164"/>
      <c r="B22" s="164"/>
      <c r="C22" s="164"/>
      <c r="D22" s="1092">
        <v>303</v>
      </c>
      <c r="E22" s="1070" t="s">
        <v>272</v>
      </c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1"/>
      <c r="U22" s="1179" t="e">
        <f>U17*U20</f>
        <v>#DIV/0!</v>
      </c>
      <c r="V22" s="1180"/>
      <c r="W22" s="1180"/>
      <c r="X22" s="1180"/>
      <c r="Y22" s="1180"/>
      <c r="Z22" s="1180"/>
      <c r="AA22" s="1180"/>
      <c r="AB22" s="1181"/>
      <c r="AC22" s="1072"/>
      <c r="AD22" s="1073"/>
      <c r="AE22" s="1073"/>
      <c r="AF22" s="1073"/>
      <c r="AG22" s="1073"/>
      <c r="AH22" s="1073"/>
      <c r="AI22" s="1073"/>
      <c r="AJ22" s="1074"/>
      <c r="AK22" s="164"/>
    </row>
    <row r="23" spans="1:37" ht="15" customHeight="1" thickBot="1">
      <c r="A23" s="164"/>
      <c r="B23" s="164"/>
      <c r="C23" s="164"/>
      <c r="D23" s="1093"/>
      <c r="E23" s="1065" t="s">
        <v>273</v>
      </c>
      <c r="F23" s="1065"/>
      <c r="G23" s="1065"/>
      <c r="H23" s="1065"/>
      <c r="I23" s="1065"/>
      <c r="J23" s="1065"/>
      <c r="K23" s="1065"/>
      <c r="L23" s="1065"/>
      <c r="M23" s="1065"/>
      <c r="N23" s="1065"/>
      <c r="O23" s="1065"/>
      <c r="P23" s="1065"/>
      <c r="Q23" s="1065"/>
      <c r="R23" s="1065"/>
      <c r="S23" s="1065"/>
      <c r="T23" s="1066"/>
      <c r="U23" s="1182"/>
      <c r="V23" s="1183"/>
      <c r="W23" s="1183"/>
      <c r="X23" s="1183"/>
      <c r="Y23" s="1183"/>
      <c r="Z23" s="1183"/>
      <c r="AA23" s="1183"/>
      <c r="AB23" s="1184"/>
      <c r="AC23" s="1100"/>
      <c r="AD23" s="1068"/>
      <c r="AE23" s="1068"/>
      <c r="AF23" s="1068"/>
      <c r="AG23" s="1068"/>
      <c r="AH23" s="1068"/>
      <c r="AI23" s="1068"/>
      <c r="AJ23" s="1069"/>
      <c r="AK23" s="164"/>
    </row>
    <row r="24" spans="1:37" ht="4.5" customHeight="1">
      <c r="A24" s="164"/>
      <c r="B24" s="164"/>
      <c r="C24" s="164"/>
      <c r="D24" s="18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81"/>
      <c r="R24" s="181"/>
      <c r="S24" s="181"/>
      <c r="T24" s="181"/>
      <c r="U24" s="184"/>
      <c r="V24" s="184"/>
      <c r="W24" s="184"/>
      <c r="X24" s="184"/>
      <c r="Y24" s="184"/>
      <c r="Z24" s="184"/>
      <c r="AA24" s="184"/>
      <c r="AB24" s="181"/>
      <c r="AC24" s="181"/>
      <c r="AD24" s="181"/>
      <c r="AE24" s="181"/>
      <c r="AF24" s="181"/>
      <c r="AG24" s="181"/>
      <c r="AH24" s="181"/>
      <c r="AI24" s="181"/>
      <c r="AJ24" s="181"/>
      <c r="AK24" s="164"/>
    </row>
    <row r="25" spans="1:37" ht="9.75" customHeight="1">
      <c r="A25" s="164"/>
      <c r="B25" s="164"/>
      <c r="C25" s="164"/>
      <c r="D25" s="1052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1053"/>
      <c r="U25" s="1056" t="s">
        <v>267</v>
      </c>
      <c r="V25" s="480"/>
      <c r="W25" s="480"/>
      <c r="X25" s="480"/>
      <c r="Y25" s="480"/>
      <c r="Z25" s="480"/>
      <c r="AA25" s="480"/>
      <c r="AB25" s="480"/>
      <c r="AC25" s="913"/>
      <c r="AD25" s="913"/>
      <c r="AE25" s="913"/>
      <c r="AF25" s="913"/>
      <c r="AG25" s="913"/>
      <c r="AH25" s="913"/>
      <c r="AI25" s="913"/>
      <c r="AJ25" s="1057"/>
      <c r="AK25" s="164"/>
    </row>
    <row r="26" spans="1:37" ht="9.75" customHeight="1">
      <c r="A26" s="164"/>
      <c r="B26" s="164"/>
      <c r="C26" s="164"/>
      <c r="D26" s="1054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1055"/>
      <c r="U26" s="969" t="s">
        <v>33</v>
      </c>
      <c r="V26" s="506"/>
      <c r="W26" s="506"/>
      <c r="X26" s="506"/>
      <c r="Y26" s="506"/>
      <c r="Z26" s="506"/>
      <c r="AA26" s="506"/>
      <c r="AB26" s="970"/>
      <c r="AC26" s="969" t="s">
        <v>34</v>
      </c>
      <c r="AD26" s="506"/>
      <c r="AE26" s="506"/>
      <c r="AF26" s="506"/>
      <c r="AG26" s="506"/>
      <c r="AH26" s="506"/>
      <c r="AI26" s="506"/>
      <c r="AJ26" s="507"/>
      <c r="AK26" s="164"/>
    </row>
    <row r="27" spans="1:37" ht="9.75" customHeight="1">
      <c r="A27" s="164"/>
      <c r="B27" s="164"/>
      <c r="C27" s="164"/>
      <c r="D27" s="1027">
        <v>304</v>
      </c>
      <c r="E27" s="951" t="s">
        <v>274</v>
      </c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2"/>
      <c r="U27" s="953"/>
      <c r="V27" s="954"/>
      <c r="W27" s="954"/>
      <c r="X27" s="954"/>
      <c r="Y27" s="954"/>
      <c r="Z27" s="954"/>
      <c r="AA27" s="954"/>
      <c r="AB27" s="955"/>
      <c r="AC27" s="959"/>
      <c r="AD27" s="571"/>
      <c r="AE27" s="571"/>
      <c r="AF27" s="571"/>
      <c r="AG27" s="571"/>
      <c r="AH27" s="571"/>
      <c r="AI27" s="571"/>
      <c r="AJ27" s="572"/>
      <c r="AK27" s="164"/>
    </row>
    <row r="28" spans="1:37" ht="9.75" customHeight="1">
      <c r="A28" s="164"/>
      <c r="B28" s="164"/>
      <c r="C28" s="164"/>
      <c r="D28" s="1101"/>
      <c r="E28" s="911" t="s">
        <v>275</v>
      </c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911"/>
      <c r="T28" s="992"/>
      <c r="U28" s="1173"/>
      <c r="V28" s="1174"/>
      <c r="W28" s="1174"/>
      <c r="X28" s="1174"/>
      <c r="Y28" s="1174"/>
      <c r="Z28" s="1174"/>
      <c r="AA28" s="1174"/>
      <c r="AB28" s="1175"/>
      <c r="AC28" s="990"/>
      <c r="AD28" s="1046"/>
      <c r="AE28" s="1046"/>
      <c r="AF28" s="1046"/>
      <c r="AG28" s="1046"/>
      <c r="AH28" s="1046"/>
      <c r="AI28" s="1046"/>
      <c r="AJ28" s="1047"/>
      <c r="AK28" s="164"/>
    </row>
    <row r="29" spans="1:37" ht="9.75" customHeight="1">
      <c r="A29" s="164"/>
      <c r="B29" s="164"/>
      <c r="C29" s="164"/>
      <c r="D29" s="1075"/>
      <c r="E29" s="963" t="s">
        <v>276</v>
      </c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4"/>
      <c r="U29" s="1176"/>
      <c r="V29" s="1177"/>
      <c r="W29" s="1177"/>
      <c r="X29" s="1177"/>
      <c r="Y29" s="1177"/>
      <c r="Z29" s="1177"/>
      <c r="AA29" s="1177"/>
      <c r="AB29" s="1178"/>
      <c r="AC29" s="960"/>
      <c r="AD29" s="961"/>
      <c r="AE29" s="961"/>
      <c r="AF29" s="961"/>
      <c r="AG29" s="961"/>
      <c r="AH29" s="961"/>
      <c r="AI29" s="961"/>
      <c r="AJ29" s="1036"/>
      <c r="AK29" s="164"/>
    </row>
    <row r="30" spans="1:37" ht="12" customHeight="1">
      <c r="A30" s="164"/>
      <c r="B30" s="164"/>
      <c r="C30" s="164"/>
      <c r="D30" s="1027">
        <v>305</v>
      </c>
      <c r="E30" s="951" t="s">
        <v>277</v>
      </c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951"/>
      <c r="R30" s="951"/>
      <c r="S30" s="951"/>
      <c r="T30" s="952"/>
      <c r="U30" s="1167"/>
      <c r="V30" s="1168"/>
      <c r="W30" s="1168"/>
      <c r="X30" s="1168"/>
      <c r="Y30" s="1168"/>
      <c r="Z30" s="1168"/>
      <c r="AA30" s="1168"/>
      <c r="AB30" s="1169"/>
      <c r="AC30" s="959"/>
      <c r="AD30" s="571"/>
      <c r="AE30" s="571"/>
      <c r="AF30" s="571"/>
      <c r="AG30" s="571"/>
      <c r="AH30" s="571"/>
      <c r="AI30" s="571"/>
      <c r="AJ30" s="572"/>
      <c r="AK30" s="164"/>
    </row>
    <row r="31" spans="1:37" ht="12" customHeight="1">
      <c r="A31" s="164"/>
      <c r="B31" s="164"/>
      <c r="C31" s="164"/>
      <c r="D31" s="1075"/>
      <c r="E31" s="1083" t="s">
        <v>278</v>
      </c>
      <c r="F31" s="1083"/>
      <c r="G31" s="1083"/>
      <c r="H31" s="1083"/>
      <c r="I31" s="1083"/>
      <c r="J31" s="1083"/>
      <c r="K31" s="1083"/>
      <c r="L31" s="1083"/>
      <c r="M31" s="1083"/>
      <c r="N31" s="1083"/>
      <c r="O31" s="1083"/>
      <c r="P31" s="1083"/>
      <c r="Q31" s="1083"/>
      <c r="R31" s="1083"/>
      <c r="S31" s="1083"/>
      <c r="T31" s="1084"/>
      <c r="U31" s="1170"/>
      <c r="V31" s="1171"/>
      <c r="W31" s="1171"/>
      <c r="X31" s="1171"/>
      <c r="Y31" s="1171"/>
      <c r="Z31" s="1171"/>
      <c r="AA31" s="1171"/>
      <c r="AB31" s="1172"/>
      <c r="AC31" s="960"/>
      <c r="AD31" s="961"/>
      <c r="AE31" s="961"/>
      <c r="AF31" s="961"/>
      <c r="AG31" s="961"/>
      <c r="AH31" s="961"/>
      <c r="AI31" s="961"/>
      <c r="AJ31" s="1036"/>
      <c r="AK31" s="164"/>
    </row>
    <row r="32" spans="1:37" ht="12" customHeight="1">
      <c r="A32" s="164"/>
      <c r="B32" s="164"/>
      <c r="C32" s="164"/>
      <c r="D32" s="1027">
        <v>306</v>
      </c>
      <c r="E32" s="951" t="s">
        <v>279</v>
      </c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2"/>
      <c r="U32" s="1198" t="e">
        <f>U27/U30</f>
        <v>#DIV/0!</v>
      </c>
      <c r="V32" s="356"/>
      <c r="W32" s="356"/>
      <c r="X32" s="356"/>
      <c r="Y32" s="356"/>
      <c r="Z32" s="356"/>
      <c r="AA32" s="356"/>
      <c r="AB32" s="357"/>
      <c r="AC32" s="959"/>
      <c r="AD32" s="571"/>
      <c r="AE32" s="571"/>
      <c r="AF32" s="571"/>
      <c r="AG32" s="571"/>
      <c r="AH32" s="571"/>
      <c r="AI32" s="571"/>
      <c r="AJ32" s="572"/>
      <c r="AK32" s="164"/>
    </row>
    <row r="33" spans="1:37" ht="12" customHeight="1">
      <c r="A33" s="164"/>
      <c r="B33" s="164"/>
      <c r="C33" s="164"/>
      <c r="D33" s="1101"/>
      <c r="E33" s="1083" t="s">
        <v>280</v>
      </c>
      <c r="F33" s="1083"/>
      <c r="G33" s="1083"/>
      <c r="H33" s="1083"/>
      <c r="I33" s="1083"/>
      <c r="J33" s="1083"/>
      <c r="K33" s="1083"/>
      <c r="L33" s="1083"/>
      <c r="M33" s="1083"/>
      <c r="N33" s="1083"/>
      <c r="O33" s="1083"/>
      <c r="P33" s="1083"/>
      <c r="Q33" s="1083"/>
      <c r="R33" s="1083"/>
      <c r="S33" s="1083"/>
      <c r="T33" s="1084"/>
      <c r="U33" s="363"/>
      <c r="V33" s="364"/>
      <c r="W33" s="364"/>
      <c r="X33" s="364"/>
      <c r="Y33" s="364"/>
      <c r="Z33" s="364"/>
      <c r="AA33" s="364"/>
      <c r="AB33" s="365"/>
      <c r="AC33" s="990"/>
      <c r="AD33" s="1046"/>
      <c r="AE33" s="1046"/>
      <c r="AF33" s="1046"/>
      <c r="AG33" s="1046"/>
      <c r="AH33" s="1046"/>
      <c r="AI33" s="1046"/>
      <c r="AJ33" s="1047"/>
      <c r="AK33" s="164"/>
    </row>
    <row r="34" spans="1:37" ht="12" customHeight="1">
      <c r="A34" s="164"/>
      <c r="B34" s="164"/>
      <c r="C34" s="164"/>
      <c r="D34" s="1027">
        <v>307</v>
      </c>
      <c r="E34" s="951" t="s">
        <v>281</v>
      </c>
      <c r="F34" s="951"/>
      <c r="G34" s="951"/>
      <c r="H34" s="951"/>
      <c r="I34" s="951"/>
      <c r="J34" s="951"/>
      <c r="K34" s="951"/>
      <c r="L34" s="951"/>
      <c r="M34" s="951"/>
      <c r="N34" s="951"/>
      <c r="O34" s="951"/>
      <c r="P34" s="951"/>
      <c r="Q34" s="951"/>
      <c r="R34" s="951"/>
      <c r="S34" s="951"/>
      <c r="T34" s="952"/>
      <c r="U34" s="953" t="e">
        <f>U22*U32</f>
        <v>#DIV/0!</v>
      </c>
      <c r="V34" s="954"/>
      <c r="W34" s="954"/>
      <c r="X34" s="954"/>
      <c r="Y34" s="954"/>
      <c r="Z34" s="954"/>
      <c r="AA34" s="954"/>
      <c r="AB34" s="955"/>
      <c r="AC34" s="959"/>
      <c r="AD34" s="571"/>
      <c r="AE34" s="571"/>
      <c r="AF34" s="571"/>
      <c r="AG34" s="571"/>
      <c r="AH34" s="571"/>
      <c r="AI34" s="571"/>
      <c r="AJ34" s="572"/>
      <c r="AK34" s="164"/>
    </row>
    <row r="35" spans="1:37" ht="12" customHeight="1">
      <c r="A35" s="164"/>
      <c r="B35" s="164"/>
      <c r="C35" s="164"/>
      <c r="D35" s="1075"/>
      <c r="E35" s="963" t="s">
        <v>282</v>
      </c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4"/>
      <c r="U35" s="956"/>
      <c r="V35" s="957"/>
      <c r="W35" s="957"/>
      <c r="X35" s="957"/>
      <c r="Y35" s="957"/>
      <c r="Z35" s="957"/>
      <c r="AA35" s="957"/>
      <c r="AB35" s="958"/>
      <c r="AC35" s="960"/>
      <c r="AD35" s="961"/>
      <c r="AE35" s="961"/>
      <c r="AF35" s="961"/>
      <c r="AG35" s="961"/>
      <c r="AH35" s="961"/>
      <c r="AI35" s="961"/>
      <c r="AJ35" s="1036"/>
      <c r="AK35" s="164"/>
    </row>
    <row r="36" spans="1:37" ht="12" customHeight="1">
      <c r="A36" s="164"/>
      <c r="B36" s="164"/>
      <c r="C36" s="164"/>
      <c r="D36" s="1027">
        <v>308</v>
      </c>
      <c r="E36" s="951" t="s">
        <v>272</v>
      </c>
      <c r="F36" s="951"/>
      <c r="G36" s="951"/>
      <c r="H36" s="951"/>
      <c r="I36" s="951"/>
      <c r="J36" s="951"/>
      <c r="K36" s="951"/>
      <c r="L36" s="951"/>
      <c r="M36" s="951"/>
      <c r="N36" s="951"/>
      <c r="O36" s="951"/>
      <c r="P36" s="951"/>
      <c r="Q36" s="951"/>
      <c r="R36" s="951"/>
      <c r="S36" s="951"/>
      <c r="T36" s="952"/>
      <c r="U36" s="1155" t="e">
        <f>MIN(U30,U34)</f>
        <v>#DIV/0!</v>
      </c>
      <c r="V36" s="1156"/>
      <c r="W36" s="1156"/>
      <c r="X36" s="1156"/>
      <c r="Y36" s="1156"/>
      <c r="Z36" s="1156"/>
      <c r="AA36" s="1156"/>
      <c r="AB36" s="1157"/>
      <c r="AC36" s="959"/>
      <c r="AD36" s="571"/>
      <c r="AE36" s="571"/>
      <c r="AF36" s="571"/>
      <c r="AG36" s="571"/>
      <c r="AH36" s="571"/>
      <c r="AI36" s="571"/>
      <c r="AJ36" s="572"/>
      <c r="AK36" s="164"/>
    </row>
    <row r="37" spans="1:37" ht="12" customHeight="1">
      <c r="A37" s="164"/>
      <c r="B37" s="164"/>
      <c r="C37" s="164"/>
      <c r="D37" s="1075"/>
      <c r="E37" s="963" t="s">
        <v>283</v>
      </c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3"/>
      <c r="T37" s="964"/>
      <c r="U37" s="1158"/>
      <c r="V37" s="1159"/>
      <c r="W37" s="1159"/>
      <c r="X37" s="1159"/>
      <c r="Y37" s="1159"/>
      <c r="Z37" s="1159"/>
      <c r="AA37" s="1159"/>
      <c r="AB37" s="1160"/>
      <c r="AC37" s="960"/>
      <c r="AD37" s="961"/>
      <c r="AE37" s="961"/>
      <c r="AF37" s="961"/>
      <c r="AG37" s="961"/>
      <c r="AH37" s="961"/>
      <c r="AI37" s="961"/>
      <c r="AJ37" s="1036"/>
      <c r="AK37" s="164"/>
    </row>
    <row r="38" spans="1:37" ht="12" customHeight="1">
      <c r="A38" s="164"/>
      <c r="B38" s="164"/>
      <c r="C38" s="164"/>
      <c r="D38" s="1027">
        <v>309</v>
      </c>
      <c r="E38" s="951" t="s">
        <v>284</v>
      </c>
      <c r="F38" s="951"/>
      <c r="G38" s="951"/>
      <c r="H38" s="951"/>
      <c r="I38" s="951"/>
      <c r="J38" s="951"/>
      <c r="K38" s="951"/>
      <c r="L38" s="951"/>
      <c r="M38" s="951"/>
      <c r="N38" s="951"/>
      <c r="O38" s="951"/>
      <c r="P38" s="951"/>
      <c r="Q38" s="951"/>
      <c r="R38" s="951"/>
      <c r="S38" s="951"/>
      <c r="T38" s="952"/>
      <c r="U38" s="1161" t="e">
        <f>MAX(U30-U36,0)</f>
        <v>#DIV/0!</v>
      </c>
      <c r="V38" s="1162"/>
      <c r="W38" s="1162"/>
      <c r="X38" s="1162"/>
      <c r="Y38" s="1162"/>
      <c r="Z38" s="1162"/>
      <c r="AA38" s="1162"/>
      <c r="AB38" s="1163"/>
      <c r="AC38" s="959"/>
      <c r="AD38" s="571"/>
      <c r="AE38" s="571"/>
      <c r="AF38" s="571"/>
      <c r="AG38" s="571"/>
      <c r="AH38" s="571"/>
      <c r="AI38" s="571"/>
      <c r="AJ38" s="572"/>
      <c r="AK38" s="164"/>
    </row>
    <row r="39" spans="1:37" ht="12" customHeight="1" thickBot="1">
      <c r="A39" s="164"/>
      <c r="B39" s="164"/>
      <c r="C39" s="164"/>
      <c r="D39" s="1101"/>
      <c r="E39" s="911" t="s">
        <v>285</v>
      </c>
      <c r="F39" s="911"/>
      <c r="G39" s="911"/>
      <c r="H39" s="911"/>
      <c r="I39" s="911"/>
      <c r="J39" s="911"/>
      <c r="K39" s="911"/>
      <c r="L39" s="911"/>
      <c r="M39" s="911"/>
      <c r="N39" s="911"/>
      <c r="O39" s="911"/>
      <c r="P39" s="911"/>
      <c r="Q39" s="911"/>
      <c r="R39" s="911"/>
      <c r="S39" s="911"/>
      <c r="T39" s="992"/>
      <c r="U39" s="1164"/>
      <c r="V39" s="1165"/>
      <c r="W39" s="1165"/>
      <c r="X39" s="1165"/>
      <c r="Y39" s="1165"/>
      <c r="Z39" s="1165"/>
      <c r="AA39" s="1165"/>
      <c r="AB39" s="1166"/>
      <c r="AC39" s="990"/>
      <c r="AD39" s="1046"/>
      <c r="AE39" s="1046"/>
      <c r="AF39" s="1046"/>
      <c r="AG39" s="1046"/>
      <c r="AH39" s="1046"/>
      <c r="AI39" s="1046"/>
      <c r="AJ39" s="1047"/>
      <c r="AK39" s="164"/>
    </row>
    <row r="40" spans="1:37" ht="9.75" customHeight="1">
      <c r="A40" s="164"/>
      <c r="B40" s="164"/>
      <c r="C40" s="164"/>
      <c r="D40" s="1140">
        <v>310</v>
      </c>
      <c r="E40" s="1070" t="s">
        <v>272</v>
      </c>
      <c r="F40" s="1070"/>
      <c r="G40" s="1070"/>
      <c r="H40" s="1070"/>
      <c r="I40" s="1070"/>
      <c r="J40" s="1070"/>
      <c r="K40" s="1070"/>
      <c r="L40" s="1070"/>
      <c r="M40" s="1070"/>
      <c r="N40" s="1070"/>
      <c r="O40" s="1070"/>
      <c r="P40" s="1070"/>
      <c r="Q40" s="1070"/>
      <c r="R40" s="1070"/>
      <c r="S40" s="1070"/>
      <c r="T40" s="1071"/>
      <c r="U40" s="1143" t="e">
        <f>MAX(U22-U36,0)</f>
        <v>#DIV/0!</v>
      </c>
      <c r="V40" s="1144"/>
      <c r="W40" s="1144"/>
      <c r="X40" s="1144"/>
      <c r="Y40" s="1144"/>
      <c r="Z40" s="1144"/>
      <c r="AA40" s="1144"/>
      <c r="AB40" s="1145"/>
      <c r="AC40" s="1072"/>
      <c r="AD40" s="1073"/>
      <c r="AE40" s="1073"/>
      <c r="AF40" s="1073"/>
      <c r="AG40" s="1073"/>
      <c r="AH40" s="1073"/>
      <c r="AI40" s="1073"/>
      <c r="AJ40" s="1074"/>
      <c r="AK40" s="164"/>
    </row>
    <row r="41" spans="1:37" ht="9.75" customHeight="1">
      <c r="A41" s="164"/>
      <c r="B41" s="164"/>
      <c r="C41" s="164"/>
      <c r="D41" s="1141"/>
      <c r="E41" s="911" t="s">
        <v>286</v>
      </c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1"/>
      <c r="Q41" s="911"/>
      <c r="R41" s="911"/>
      <c r="S41" s="911"/>
      <c r="T41" s="992"/>
      <c r="U41" s="1146"/>
      <c r="V41" s="1147"/>
      <c r="W41" s="1147"/>
      <c r="X41" s="1147"/>
      <c r="Y41" s="1147"/>
      <c r="Z41" s="1147"/>
      <c r="AA41" s="1147"/>
      <c r="AB41" s="1148"/>
      <c r="AC41" s="990"/>
      <c r="AD41" s="1046"/>
      <c r="AE41" s="1046"/>
      <c r="AF41" s="1046"/>
      <c r="AG41" s="1046"/>
      <c r="AH41" s="1046"/>
      <c r="AI41" s="1046"/>
      <c r="AJ41" s="1152"/>
      <c r="AK41" s="164"/>
    </row>
    <row r="42" spans="1:37" ht="9.75" customHeight="1" thickBot="1">
      <c r="A42" s="164"/>
      <c r="B42" s="164"/>
      <c r="C42" s="164"/>
      <c r="D42" s="1142"/>
      <c r="E42" s="1153" t="s">
        <v>287</v>
      </c>
      <c r="F42" s="1153"/>
      <c r="G42" s="1153"/>
      <c r="H42" s="1153"/>
      <c r="I42" s="1153"/>
      <c r="J42" s="1153"/>
      <c r="K42" s="1153"/>
      <c r="L42" s="1153"/>
      <c r="M42" s="1153"/>
      <c r="N42" s="1153"/>
      <c r="O42" s="1153"/>
      <c r="P42" s="1153"/>
      <c r="Q42" s="1153"/>
      <c r="R42" s="1153"/>
      <c r="S42" s="1153"/>
      <c r="T42" s="1154"/>
      <c r="U42" s="1149"/>
      <c r="V42" s="1150"/>
      <c r="W42" s="1150"/>
      <c r="X42" s="1150"/>
      <c r="Y42" s="1150"/>
      <c r="Z42" s="1150"/>
      <c r="AA42" s="1150"/>
      <c r="AB42" s="1151"/>
      <c r="AC42" s="1100"/>
      <c r="AD42" s="1068"/>
      <c r="AE42" s="1068"/>
      <c r="AF42" s="1068"/>
      <c r="AG42" s="1068"/>
      <c r="AH42" s="1068"/>
      <c r="AI42" s="1068"/>
      <c r="AJ42" s="1069"/>
      <c r="AK42" s="164"/>
    </row>
    <row r="43" spans="1:37" ht="18" customHeight="1">
      <c r="A43" s="164"/>
      <c r="B43" s="164"/>
      <c r="C43" s="164"/>
      <c r="D43" s="981" t="s">
        <v>288</v>
      </c>
      <c r="E43" s="981"/>
      <c r="F43" s="981"/>
      <c r="G43" s="981"/>
      <c r="H43" s="981"/>
      <c r="I43" s="981"/>
      <c r="J43" s="981"/>
      <c r="K43" s="981"/>
      <c r="L43" s="981"/>
      <c r="M43" s="981"/>
      <c r="N43" s="981"/>
      <c r="O43" s="981"/>
      <c r="P43" s="981"/>
      <c r="Q43" s="981"/>
      <c r="R43" s="981"/>
      <c r="S43" s="981"/>
      <c r="T43" s="981"/>
      <c r="U43" s="981"/>
      <c r="V43" s="981"/>
      <c r="W43" s="981"/>
      <c r="X43" s="981"/>
      <c r="Y43" s="981"/>
      <c r="Z43" s="981"/>
      <c r="AA43" s="981"/>
      <c r="AB43" s="981"/>
      <c r="AC43" s="981"/>
      <c r="AD43" s="981"/>
      <c r="AE43" s="981"/>
      <c r="AF43" s="981"/>
      <c r="AG43" s="981"/>
      <c r="AH43" s="981"/>
      <c r="AI43" s="981"/>
      <c r="AJ43" s="981"/>
      <c r="AK43" s="164"/>
    </row>
    <row r="44" spans="1:37" ht="9.75" customHeight="1">
      <c r="A44" s="164"/>
      <c r="B44" s="164"/>
      <c r="C44" s="164"/>
      <c r="D44" s="1059" t="s">
        <v>511</v>
      </c>
      <c r="E44" s="1139"/>
      <c r="F44" s="1139"/>
      <c r="G44" s="1139"/>
      <c r="H44" s="1139"/>
      <c r="I44" s="1139"/>
      <c r="J44" s="1139"/>
      <c r="K44" s="1139"/>
      <c r="L44" s="1139"/>
      <c r="M44" s="1139"/>
      <c r="N44" s="1139"/>
      <c r="O44" s="1139"/>
      <c r="P44" s="1139"/>
      <c r="Q44" s="1139"/>
      <c r="R44" s="1139"/>
      <c r="S44" s="1139"/>
      <c r="T44" s="1139"/>
      <c r="U44" s="1139"/>
      <c r="V44" s="1139"/>
      <c r="W44" s="1139"/>
      <c r="X44" s="1139"/>
      <c r="Y44" s="1139"/>
      <c r="Z44" s="1139"/>
      <c r="AA44" s="1139"/>
      <c r="AB44" s="1139"/>
      <c r="AC44" s="1139"/>
      <c r="AD44" s="1139"/>
      <c r="AE44" s="1139"/>
      <c r="AF44" s="1139"/>
      <c r="AG44" s="1139"/>
      <c r="AH44" s="1139"/>
      <c r="AI44" s="1139"/>
      <c r="AJ44" s="1139"/>
      <c r="AK44" s="164"/>
    </row>
    <row r="45" spans="1:37" ht="9.75" customHeight="1">
      <c r="A45" s="164"/>
      <c r="B45" s="164"/>
      <c r="C45" s="164"/>
      <c r="D45" s="1059" t="s">
        <v>289</v>
      </c>
      <c r="E45" s="1139"/>
      <c r="F45" s="1139"/>
      <c r="G45" s="1139"/>
      <c r="H45" s="1139"/>
      <c r="I45" s="1139"/>
      <c r="J45" s="1139"/>
      <c r="K45" s="1139"/>
      <c r="L45" s="1139"/>
      <c r="M45" s="1139"/>
      <c r="N45" s="1139"/>
      <c r="O45" s="1139"/>
      <c r="P45" s="1139"/>
      <c r="Q45" s="1139"/>
      <c r="R45" s="1139"/>
      <c r="S45" s="1139"/>
      <c r="T45" s="1139"/>
      <c r="U45" s="1139"/>
      <c r="V45" s="1139"/>
      <c r="W45" s="1139"/>
      <c r="X45" s="1139"/>
      <c r="Y45" s="1139"/>
      <c r="Z45" s="1139"/>
      <c r="AA45" s="1139"/>
      <c r="AB45" s="1139"/>
      <c r="AC45" s="1139"/>
      <c r="AD45" s="1139"/>
      <c r="AE45" s="1139"/>
      <c r="AF45" s="1139"/>
      <c r="AG45" s="1139"/>
      <c r="AH45" s="1139"/>
      <c r="AI45" s="1139"/>
      <c r="AJ45" s="1139"/>
      <c r="AK45" s="164"/>
    </row>
    <row r="46" spans="1:37" ht="9.75" customHeight="1">
      <c r="A46" s="164"/>
      <c r="B46" s="164"/>
      <c r="C46" s="164"/>
      <c r="D46" s="1059" t="s">
        <v>290</v>
      </c>
      <c r="E46" s="1139"/>
      <c r="F46" s="1139"/>
      <c r="G46" s="1139"/>
      <c r="H46" s="1139"/>
      <c r="I46" s="1139"/>
      <c r="J46" s="1139"/>
      <c r="K46" s="1139"/>
      <c r="L46" s="1139"/>
      <c r="M46" s="1139"/>
      <c r="N46" s="1139"/>
      <c r="O46" s="1139"/>
      <c r="P46" s="1139"/>
      <c r="Q46" s="1139"/>
      <c r="R46" s="1139"/>
      <c r="S46" s="1139"/>
      <c r="T46" s="1139"/>
      <c r="U46" s="1139"/>
      <c r="V46" s="1139"/>
      <c r="W46" s="1139"/>
      <c r="X46" s="1139"/>
      <c r="Y46" s="1139"/>
      <c r="Z46" s="1139"/>
      <c r="AA46" s="1139"/>
      <c r="AB46" s="1139"/>
      <c r="AC46" s="1139"/>
      <c r="AD46" s="1139"/>
      <c r="AE46" s="1139"/>
      <c r="AF46" s="1139"/>
      <c r="AG46" s="1139"/>
      <c r="AH46" s="1139"/>
      <c r="AI46" s="1139"/>
      <c r="AJ46" s="1139"/>
      <c r="AK46" s="164"/>
    </row>
    <row r="47" spans="1:37" ht="9.75" customHeight="1">
      <c r="A47" s="164"/>
      <c r="B47" s="164"/>
      <c r="C47" s="164"/>
      <c r="D47" s="214" t="s">
        <v>291</v>
      </c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164"/>
    </row>
    <row r="48" spans="1:37" ht="9.75" customHeight="1">
      <c r="A48" s="164"/>
      <c r="B48" s="164"/>
      <c r="C48" s="164"/>
      <c r="D48" s="1133"/>
      <c r="E48" s="1134"/>
      <c r="F48" s="1134"/>
      <c r="G48" s="1134"/>
      <c r="H48" s="1134"/>
      <c r="I48" s="1134"/>
      <c r="J48" s="1134"/>
      <c r="K48" s="1134"/>
      <c r="L48" s="1134"/>
      <c r="M48" s="1134"/>
      <c r="N48" s="1134"/>
      <c r="O48" s="1134"/>
      <c r="P48" s="1134"/>
      <c r="Q48" s="1134"/>
      <c r="R48" s="1134"/>
      <c r="S48" s="1134"/>
      <c r="T48" s="1135"/>
      <c r="U48" s="1126" t="s">
        <v>33</v>
      </c>
      <c r="V48" s="1127"/>
      <c r="W48" s="1127"/>
      <c r="X48" s="1138"/>
      <c r="Y48" s="1126" t="s">
        <v>292</v>
      </c>
      <c r="Z48" s="1127"/>
      <c r="AA48" s="1127"/>
      <c r="AB48" s="1138"/>
      <c r="AC48" s="1126" t="s">
        <v>293</v>
      </c>
      <c r="AD48" s="1127"/>
      <c r="AE48" s="1127"/>
      <c r="AF48" s="1138"/>
      <c r="AG48" s="1126" t="s">
        <v>294</v>
      </c>
      <c r="AH48" s="1127"/>
      <c r="AI48" s="1127"/>
      <c r="AJ48" s="1128"/>
      <c r="AK48" s="164"/>
    </row>
    <row r="49" spans="1:37" ht="9.75" customHeight="1">
      <c r="A49" s="164"/>
      <c r="B49" s="164"/>
      <c r="C49" s="164"/>
      <c r="D49" s="1136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137"/>
      <c r="U49" s="1129"/>
      <c r="V49" s="1130"/>
      <c r="W49" s="1130"/>
      <c r="X49" s="1131"/>
      <c r="Y49" s="1129" t="s">
        <v>295</v>
      </c>
      <c r="Z49" s="1130"/>
      <c r="AA49" s="1130"/>
      <c r="AB49" s="1131"/>
      <c r="AC49" s="1129" t="s">
        <v>296</v>
      </c>
      <c r="AD49" s="1130"/>
      <c r="AE49" s="1130"/>
      <c r="AF49" s="1131"/>
      <c r="AG49" s="1129" t="s">
        <v>295</v>
      </c>
      <c r="AH49" s="1130"/>
      <c r="AI49" s="1130"/>
      <c r="AJ49" s="1132"/>
      <c r="AK49" s="164"/>
    </row>
    <row r="50" spans="1:37" ht="19.5" customHeight="1">
      <c r="A50" s="164"/>
      <c r="B50" s="164"/>
      <c r="C50" s="164"/>
      <c r="D50" s="185">
        <v>1</v>
      </c>
      <c r="E50" s="1123" t="s">
        <v>297</v>
      </c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8"/>
      <c r="U50" s="1039"/>
      <c r="V50" s="1124"/>
      <c r="W50" s="1124"/>
      <c r="X50" s="1125"/>
      <c r="Y50" s="969"/>
      <c r="Z50" s="1121"/>
      <c r="AA50" s="1121"/>
      <c r="AB50" s="984"/>
      <c r="AC50" s="1039"/>
      <c r="AD50" s="1124"/>
      <c r="AE50" s="1124"/>
      <c r="AF50" s="1125"/>
      <c r="AG50" s="969"/>
      <c r="AH50" s="1121"/>
      <c r="AI50" s="1121"/>
      <c r="AJ50" s="1122"/>
      <c r="AK50" s="164"/>
    </row>
    <row r="51" spans="1:37" ht="19.5" customHeight="1">
      <c r="A51" s="164"/>
      <c r="B51" s="164"/>
      <c r="C51" s="164"/>
      <c r="D51" s="185">
        <v>2</v>
      </c>
      <c r="E51" s="1123" t="s">
        <v>298</v>
      </c>
      <c r="F51" s="1037"/>
      <c r="G51" s="1037"/>
      <c r="H51" s="1037"/>
      <c r="I51" s="1037"/>
      <c r="J51" s="1037"/>
      <c r="K51" s="1037"/>
      <c r="L51" s="1037"/>
      <c r="M51" s="1037"/>
      <c r="N51" s="1037"/>
      <c r="O51" s="1037"/>
      <c r="P51" s="1037"/>
      <c r="Q51" s="1037"/>
      <c r="R51" s="1037"/>
      <c r="S51" s="1037"/>
      <c r="T51" s="1038"/>
      <c r="U51" s="1039"/>
      <c r="V51" s="1124"/>
      <c r="W51" s="1124"/>
      <c r="X51" s="1125"/>
      <c r="Y51" s="969"/>
      <c r="Z51" s="1121"/>
      <c r="AA51" s="1121"/>
      <c r="AB51" s="984"/>
      <c r="AC51" s="1039"/>
      <c r="AD51" s="1124"/>
      <c r="AE51" s="1124"/>
      <c r="AF51" s="1125"/>
      <c r="AG51" s="969"/>
      <c r="AH51" s="1121"/>
      <c r="AI51" s="1121"/>
      <c r="AJ51" s="1122"/>
      <c r="AK51" s="164"/>
    </row>
    <row r="52" spans="1:37" ht="19.5" customHeight="1">
      <c r="A52" s="164"/>
      <c r="B52" s="164"/>
      <c r="C52" s="164"/>
      <c r="D52" s="185">
        <v>3</v>
      </c>
      <c r="E52" s="1123" t="s">
        <v>299</v>
      </c>
      <c r="F52" s="1037"/>
      <c r="G52" s="1037"/>
      <c r="H52" s="1037"/>
      <c r="I52" s="1037"/>
      <c r="J52" s="1037"/>
      <c r="K52" s="1037"/>
      <c r="L52" s="1037"/>
      <c r="M52" s="1037"/>
      <c r="N52" s="1037"/>
      <c r="O52" s="1037"/>
      <c r="P52" s="1037"/>
      <c r="Q52" s="1037"/>
      <c r="R52" s="1037"/>
      <c r="S52" s="1037"/>
      <c r="T52" s="1038"/>
      <c r="U52" s="1039"/>
      <c r="V52" s="1124"/>
      <c r="W52" s="1124"/>
      <c r="X52" s="1125"/>
      <c r="Y52" s="969"/>
      <c r="Z52" s="1121"/>
      <c r="AA52" s="1121"/>
      <c r="AB52" s="984"/>
      <c r="AC52" s="1039"/>
      <c r="AD52" s="1124"/>
      <c r="AE52" s="1124"/>
      <c r="AF52" s="1125"/>
      <c r="AG52" s="969"/>
      <c r="AH52" s="1121"/>
      <c r="AI52" s="1121"/>
      <c r="AJ52" s="1122"/>
      <c r="AK52" s="164"/>
    </row>
    <row r="53" spans="1:37" ht="19.5" customHeight="1">
      <c r="A53" s="164"/>
      <c r="B53" s="164"/>
      <c r="C53" s="164"/>
      <c r="D53" s="185">
        <v>4</v>
      </c>
      <c r="E53" s="1123" t="s">
        <v>300</v>
      </c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  <c r="P53" s="1037"/>
      <c r="Q53" s="1037"/>
      <c r="R53" s="1037"/>
      <c r="S53" s="1037"/>
      <c r="T53" s="1038"/>
      <c r="U53" s="1039"/>
      <c r="V53" s="1124"/>
      <c r="W53" s="1124"/>
      <c r="X53" s="1125"/>
      <c r="Y53" s="969"/>
      <c r="Z53" s="1121"/>
      <c r="AA53" s="1121"/>
      <c r="AB53" s="984"/>
      <c r="AC53" s="1039"/>
      <c r="AD53" s="1124"/>
      <c r="AE53" s="1124"/>
      <c r="AF53" s="1125"/>
      <c r="AG53" s="969"/>
      <c r="AH53" s="1121"/>
      <c r="AI53" s="1121"/>
      <c r="AJ53" s="1122"/>
      <c r="AK53" s="164"/>
    </row>
    <row r="54" spans="1:37" ht="19.5" customHeight="1">
      <c r="A54" s="164"/>
      <c r="B54" s="164"/>
      <c r="C54" s="164"/>
      <c r="D54" s="186">
        <v>5</v>
      </c>
      <c r="E54" s="1114" t="s">
        <v>301</v>
      </c>
      <c r="F54" s="1115"/>
      <c r="G54" s="1115"/>
      <c r="H54" s="1115"/>
      <c r="I54" s="1115"/>
      <c r="J54" s="1115"/>
      <c r="K54" s="1115"/>
      <c r="L54" s="1115"/>
      <c r="M54" s="1115"/>
      <c r="N54" s="1115"/>
      <c r="O54" s="1115"/>
      <c r="P54" s="1115"/>
      <c r="Q54" s="1115"/>
      <c r="R54" s="1115"/>
      <c r="S54" s="1115"/>
      <c r="T54" s="1116"/>
      <c r="U54" s="1117"/>
      <c r="V54" s="1118"/>
      <c r="W54" s="1118"/>
      <c r="X54" s="1119"/>
      <c r="Y54" s="1111"/>
      <c r="Z54" s="1112"/>
      <c r="AA54" s="1112"/>
      <c r="AB54" s="1120"/>
      <c r="AC54" s="1117"/>
      <c r="AD54" s="1118"/>
      <c r="AE54" s="1118"/>
      <c r="AF54" s="1119"/>
      <c r="AG54" s="1111"/>
      <c r="AH54" s="1112"/>
      <c r="AI54" s="1112"/>
      <c r="AJ54" s="1113"/>
      <c r="AK54" s="164"/>
    </row>
    <row r="55" spans="1:37" ht="4.5" customHeight="1">
      <c r="A55" s="164"/>
      <c r="B55" s="164"/>
      <c r="C55" s="164"/>
      <c r="D55" s="207"/>
      <c r="E55" s="208"/>
      <c r="F55" s="208"/>
      <c r="G55" s="209"/>
      <c r="H55" s="209"/>
      <c r="I55" s="209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208"/>
      <c r="AE55" s="208"/>
      <c r="AF55" s="208"/>
      <c r="AG55" s="183"/>
      <c r="AH55" s="183"/>
      <c r="AI55" s="183"/>
      <c r="AJ55" s="183"/>
      <c r="AK55" s="164"/>
    </row>
    <row r="56" spans="1:37" ht="9.75" customHeight="1">
      <c r="A56" s="164"/>
      <c r="B56" s="164"/>
      <c r="C56" s="164"/>
      <c r="D56" s="1052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39"/>
      <c r="T56" s="1053"/>
      <c r="U56" s="1056" t="s">
        <v>267</v>
      </c>
      <c r="V56" s="480"/>
      <c r="W56" s="480"/>
      <c r="X56" s="480"/>
      <c r="Y56" s="480"/>
      <c r="Z56" s="480"/>
      <c r="AA56" s="480"/>
      <c r="AB56" s="480"/>
      <c r="AC56" s="913"/>
      <c r="AD56" s="913"/>
      <c r="AE56" s="913"/>
      <c r="AF56" s="913"/>
      <c r="AG56" s="913"/>
      <c r="AH56" s="913"/>
      <c r="AI56" s="913"/>
      <c r="AJ56" s="1057"/>
      <c r="AK56" s="164"/>
    </row>
    <row r="57" spans="1:37" ht="9.75" customHeight="1">
      <c r="A57" s="164"/>
      <c r="B57" s="164"/>
      <c r="C57" s="164"/>
      <c r="D57" s="1054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1055"/>
      <c r="U57" s="969" t="s">
        <v>33</v>
      </c>
      <c r="V57" s="506"/>
      <c r="W57" s="506"/>
      <c r="X57" s="506"/>
      <c r="Y57" s="506"/>
      <c r="Z57" s="506"/>
      <c r="AA57" s="506"/>
      <c r="AB57" s="970"/>
      <c r="AC57" s="969" t="s">
        <v>34</v>
      </c>
      <c r="AD57" s="506"/>
      <c r="AE57" s="506"/>
      <c r="AF57" s="506"/>
      <c r="AG57" s="506"/>
      <c r="AH57" s="506"/>
      <c r="AI57" s="506"/>
      <c r="AJ57" s="507"/>
      <c r="AK57" s="164"/>
    </row>
    <row r="58" spans="1:37" ht="12" customHeight="1">
      <c r="A58" s="164"/>
      <c r="B58" s="164"/>
      <c r="C58" s="164"/>
      <c r="D58" s="1027">
        <v>311</v>
      </c>
      <c r="E58" s="951" t="s">
        <v>302</v>
      </c>
      <c r="F58" s="951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51"/>
      <c r="S58" s="951"/>
      <c r="T58" s="952"/>
      <c r="U58" s="1029"/>
      <c r="V58" s="1076"/>
      <c r="W58" s="1076"/>
      <c r="X58" s="1076"/>
      <c r="Y58" s="1076"/>
      <c r="Z58" s="1076"/>
      <c r="AA58" s="1076"/>
      <c r="AB58" s="1077"/>
      <c r="AC58" s="959"/>
      <c r="AD58" s="571"/>
      <c r="AE58" s="571"/>
      <c r="AF58" s="571"/>
      <c r="AG58" s="571"/>
      <c r="AH58" s="571"/>
      <c r="AI58" s="571"/>
      <c r="AJ58" s="572"/>
      <c r="AK58" s="164"/>
    </row>
    <row r="59" spans="1:37" ht="12" customHeight="1">
      <c r="A59" s="164"/>
      <c r="B59" s="164"/>
      <c r="C59" s="164"/>
      <c r="D59" s="1075"/>
      <c r="E59" s="963" t="s">
        <v>303</v>
      </c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4"/>
      <c r="U59" s="1078"/>
      <c r="V59" s="1079"/>
      <c r="W59" s="1079"/>
      <c r="X59" s="1079"/>
      <c r="Y59" s="1079"/>
      <c r="Z59" s="1079"/>
      <c r="AA59" s="1079"/>
      <c r="AB59" s="1080"/>
      <c r="AC59" s="960"/>
      <c r="AD59" s="961"/>
      <c r="AE59" s="961"/>
      <c r="AF59" s="961"/>
      <c r="AG59" s="961"/>
      <c r="AH59" s="961"/>
      <c r="AI59" s="961"/>
      <c r="AJ59" s="1036"/>
      <c r="AK59" s="164"/>
    </row>
    <row r="60" spans="1:37" ht="12" customHeight="1">
      <c r="A60" s="164"/>
      <c r="B60" s="164"/>
      <c r="C60" s="164"/>
      <c r="D60" s="1027">
        <v>312</v>
      </c>
      <c r="E60" s="951" t="s">
        <v>512</v>
      </c>
      <c r="F60" s="951"/>
      <c r="G60" s="951"/>
      <c r="H60" s="951"/>
      <c r="I60" s="951"/>
      <c r="J60" s="951"/>
      <c r="K60" s="951"/>
      <c r="L60" s="951"/>
      <c r="M60" s="951"/>
      <c r="N60" s="951"/>
      <c r="O60" s="951"/>
      <c r="P60" s="951"/>
      <c r="Q60" s="951"/>
      <c r="R60" s="951"/>
      <c r="S60" s="951"/>
      <c r="T60" s="952"/>
      <c r="U60" s="1029"/>
      <c r="V60" s="1076"/>
      <c r="W60" s="1076"/>
      <c r="X60" s="1076"/>
      <c r="Y60" s="1076"/>
      <c r="Z60" s="1076"/>
      <c r="AA60" s="1076"/>
      <c r="AB60" s="1077"/>
      <c r="AC60" s="959"/>
      <c r="AD60" s="571"/>
      <c r="AE60" s="571"/>
      <c r="AF60" s="571"/>
      <c r="AG60" s="571"/>
      <c r="AH60" s="571"/>
      <c r="AI60" s="571"/>
      <c r="AJ60" s="572"/>
      <c r="AK60" s="164"/>
    </row>
    <row r="61" spans="1:37" ht="12" customHeight="1">
      <c r="A61" s="164"/>
      <c r="B61" s="164"/>
      <c r="C61" s="164"/>
      <c r="D61" s="1075"/>
      <c r="E61" s="963" t="s">
        <v>304</v>
      </c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4"/>
      <c r="U61" s="1078"/>
      <c r="V61" s="1079"/>
      <c r="W61" s="1079"/>
      <c r="X61" s="1079"/>
      <c r="Y61" s="1079"/>
      <c r="Z61" s="1079"/>
      <c r="AA61" s="1079"/>
      <c r="AB61" s="1080"/>
      <c r="AC61" s="960"/>
      <c r="AD61" s="961"/>
      <c r="AE61" s="961"/>
      <c r="AF61" s="961"/>
      <c r="AG61" s="961"/>
      <c r="AH61" s="961"/>
      <c r="AI61" s="961"/>
      <c r="AJ61" s="1036"/>
      <c r="AK61" s="164"/>
    </row>
    <row r="62" spans="1:37" ht="12" customHeight="1">
      <c r="A62" s="164"/>
      <c r="B62" s="164"/>
      <c r="C62" s="164"/>
      <c r="D62" s="1027">
        <v>313</v>
      </c>
      <c r="E62" s="951" t="s">
        <v>305</v>
      </c>
      <c r="F62" s="951"/>
      <c r="G62" s="951"/>
      <c r="H62" s="951"/>
      <c r="I62" s="951"/>
      <c r="J62" s="951"/>
      <c r="K62" s="951"/>
      <c r="L62" s="951"/>
      <c r="M62" s="951"/>
      <c r="N62" s="951"/>
      <c r="O62" s="951"/>
      <c r="P62" s="951"/>
      <c r="Q62" s="951"/>
      <c r="R62" s="951"/>
      <c r="S62" s="951"/>
      <c r="T62" s="952"/>
      <c r="U62" s="1102">
        <f>U58+MAX(U60,0)</f>
        <v>0</v>
      </c>
      <c r="V62" s="1103"/>
      <c r="W62" s="1103"/>
      <c r="X62" s="1103"/>
      <c r="Y62" s="1103"/>
      <c r="Z62" s="1103"/>
      <c r="AA62" s="1103"/>
      <c r="AB62" s="1104"/>
      <c r="AC62" s="959"/>
      <c r="AD62" s="571"/>
      <c r="AE62" s="571"/>
      <c r="AF62" s="571"/>
      <c r="AG62" s="571"/>
      <c r="AH62" s="571"/>
      <c r="AI62" s="571"/>
      <c r="AJ62" s="572"/>
      <c r="AK62" s="164"/>
    </row>
    <row r="63" spans="1:37" ht="12" customHeight="1">
      <c r="A63" s="164"/>
      <c r="B63" s="164"/>
      <c r="C63" s="164"/>
      <c r="D63" s="1101"/>
      <c r="E63" s="911" t="s">
        <v>306</v>
      </c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92"/>
      <c r="U63" s="1105"/>
      <c r="V63" s="1106"/>
      <c r="W63" s="1106"/>
      <c r="X63" s="1106"/>
      <c r="Y63" s="1106"/>
      <c r="Z63" s="1106"/>
      <c r="AA63" s="1106"/>
      <c r="AB63" s="1107"/>
      <c r="AC63" s="990"/>
      <c r="AD63" s="1046"/>
      <c r="AE63" s="1046"/>
      <c r="AF63" s="1046"/>
      <c r="AG63" s="1046"/>
      <c r="AH63" s="1046"/>
      <c r="AI63" s="1046"/>
      <c r="AJ63" s="1047"/>
      <c r="AK63" s="164"/>
    </row>
    <row r="64" spans="1:37" ht="12" customHeight="1">
      <c r="A64" s="164"/>
      <c r="B64" s="164"/>
      <c r="C64" s="164"/>
      <c r="D64" s="1027">
        <v>314</v>
      </c>
      <c r="E64" s="951" t="s">
        <v>307</v>
      </c>
      <c r="F64" s="951"/>
      <c r="G64" s="951"/>
      <c r="H64" s="951"/>
      <c r="I64" s="951"/>
      <c r="J64" s="951"/>
      <c r="K64" s="951"/>
      <c r="L64" s="951"/>
      <c r="M64" s="951"/>
      <c r="N64" s="951"/>
      <c r="O64" s="951"/>
      <c r="P64" s="951"/>
      <c r="Q64" s="951"/>
      <c r="R64" s="951"/>
      <c r="S64" s="951"/>
      <c r="T64" s="952"/>
      <c r="U64" s="1102">
        <f>IF(U62=0,0,U62-DZPFO!S103-DZPFO!S90)</f>
        <v>0</v>
      </c>
      <c r="V64" s="1103"/>
      <c r="W64" s="1103"/>
      <c r="X64" s="1103"/>
      <c r="Y64" s="1103"/>
      <c r="Z64" s="1103"/>
      <c r="AA64" s="1103"/>
      <c r="AB64" s="1104"/>
      <c r="AC64" s="959"/>
      <c r="AD64" s="571"/>
      <c r="AE64" s="571"/>
      <c r="AF64" s="571"/>
      <c r="AG64" s="571"/>
      <c r="AH64" s="571"/>
      <c r="AI64" s="571"/>
      <c r="AJ64" s="572"/>
      <c r="AK64" s="164"/>
    </row>
    <row r="65" spans="1:37" ht="12" customHeight="1">
      <c r="A65" s="164"/>
      <c r="B65" s="164"/>
      <c r="C65" s="164"/>
      <c r="D65" s="1075"/>
      <c r="E65" s="963" t="s">
        <v>513</v>
      </c>
      <c r="F65" s="963"/>
      <c r="G65" s="963"/>
      <c r="H65" s="963"/>
      <c r="I65" s="963"/>
      <c r="J65" s="963"/>
      <c r="K65" s="963"/>
      <c r="L65" s="963"/>
      <c r="M65" s="963"/>
      <c r="N65" s="963"/>
      <c r="O65" s="963"/>
      <c r="P65" s="963"/>
      <c r="Q65" s="963"/>
      <c r="R65" s="963"/>
      <c r="S65" s="963"/>
      <c r="T65" s="964"/>
      <c r="U65" s="1108"/>
      <c r="V65" s="1109"/>
      <c r="W65" s="1109"/>
      <c r="X65" s="1109"/>
      <c r="Y65" s="1109"/>
      <c r="Z65" s="1109"/>
      <c r="AA65" s="1109"/>
      <c r="AB65" s="1110"/>
      <c r="AC65" s="960"/>
      <c r="AD65" s="961"/>
      <c r="AE65" s="961"/>
      <c r="AF65" s="961"/>
      <c r="AG65" s="961"/>
      <c r="AH65" s="961"/>
      <c r="AI65" s="961"/>
      <c r="AJ65" s="1036"/>
      <c r="AK65" s="164"/>
    </row>
    <row r="66" spans="1:37" ht="12" customHeight="1">
      <c r="A66" s="164"/>
      <c r="B66" s="164"/>
      <c r="C66" s="164"/>
      <c r="D66" s="1027">
        <v>315</v>
      </c>
      <c r="E66" s="951" t="s">
        <v>308</v>
      </c>
      <c r="F66" s="951"/>
      <c r="G66" s="951"/>
      <c r="H66" s="951"/>
      <c r="I66" s="951"/>
      <c r="J66" s="951"/>
      <c r="K66" s="951"/>
      <c r="L66" s="951"/>
      <c r="M66" s="951"/>
      <c r="N66" s="951"/>
      <c r="O66" s="951"/>
      <c r="P66" s="951"/>
      <c r="Q66" s="951"/>
      <c r="R66" s="951"/>
      <c r="S66" s="951"/>
      <c r="T66" s="952"/>
      <c r="U66" s="1086">
        <f>IF(U62=0,0,DZPFO!S110/DZPFO!S109)</f>
        <v>0</v>
      </c>
      <c r="V66" s="1087"/>
      <c r="W66" s="1087"/>
      <c r="X66" s="1087"/>
      <c r="Y66" s="1087"/>
      <c r="Z66" s="1087"/>
      <c r="AA66" s="1087"/>
      <c r="AB66" s="1088"/>
      <c r="AC66" s="959"/>
      <c r="AD66" s="571"/>
      <c r="AE66" s="571"/>
      <c r="AF66" s="571"/>
      <c r="AG66" s="571"/>
      <c r="AH66" s="571"/>
      <c r="AI66" s="571"/>
      <c r="AJ66" s="572"/>
      <c r="AK66" s="164"/>
    </row>
    <row r="67" spans="1:37" ht="12" customHeight="1" thickBot="1">
      <c r="A67" s="164"/>
      <c r="B67" s="164"/>
      <c r="C67" s="164"/>
      <c r="D67" s="1101"/>
      <c r="E67" s="911" t="s">
        <v>514</v>
      </c>
      <c r="F67" s="911"/>
      <c r="G67" s="911"/>
      <c r="H67" s="911"/>
      <c r="I67" s="911"/>
      <c r="J67" s="911"/>
      <c r="K67" s="911"/>
      <c r="L67" s="911"/>
      <c r="M67" s="911"/>
      <c r="N67" s="911"/>
      <c r="O67" s="911"/>
      <c r="P67" s="911"/>
      <c r="Q67" s="911"/>
      <c r="R67" s="911"/>
      <c r="S67" s="911"/>
      <c r="T67" s="992"/>
      <c r="U67" s="1089"/>
      <c r="V67" s="1090"/>
      <c r="W67" s="1090"/>
      <c r="X67" s="1090"/>
      <c r="Y67" s="1090"/>
      <c r="Z67" s="1090"/>
      <c r="AA67" s="1090"/>
      <c r="AB67" s="1091"/>
      <c r="AC67" s="990"/>
      <c r="AD67" s="1046"/>
      <c r="AE67" s="1046"/>
      <c r="AF67" s="1046"/>
      <c r="AG67" s="1046"/>
      <c r="AH67" s="1046"/>
      <c r="AI67" s="1046"/>
      <c r="AJ67" s="1047"/>
      <c r="AK67" s="164"/>
    </row>
    <row r="68" spans="1:37" ht="15" customHeight="1">
      <c r="A68" s="164"/>
      <c r="B68" s="164"/>
      <c r="C68" s="164"/>
      <c r="D68" s="1092">
        <v>316</v>
      </c>
      <c r="E68" s="1070" t="s">
        <v>309</v>
      </c>
      <c r="F68" s="1070"/>
      <c r="G68" s="1070"/>
      <c r="H68" s="1070"/>
      <c r="I68" s="1070"/>
      <c r="J68" s="1070"/>
      <c r="K68" s="1070"/>
      <c r="L68" s="1070"/>
      <c r="M68" s="1070"/>
      <c r="N68" s="1070"/>
      <c r="O68" s="1070"/>
      <c r="P68" s="1070"/>
      <c r="Q68" s="1070"/>
      <c r="R68" s="1070"/>
      <c r="S68" s="1070"/>
      <c r="T68" s="1071"/>
      <c r="U68" s="1094">
        <f>IF(U62=0,0,U64*U66)</f>
        <v>0</v>
      </c>
      <c r="V68" s="1095"/>
      <c r="W68" s="1095"/>
      <c r="X68" s="1095"/>
      <c r="Y68" s="1095"/>
      <c r="Z68" s="1095"/>
      <c r="AA68" s="1095"/>
      <c r="AB68" s="1096"/>
      <c r="AC68" s="1072"/>
      <c r="AD68" s="1073"/>
      <c r="AE68" s="1073"/>
      <c r="AF68" s="1073"/>
      <c r="AG68" s="1073"/>
      <c r="AH68" s="1073"/>
      <c r="AI68" s="1073"/>
      <c r="AJ68" s="1074"/>
      <c r="AK68" s="164"/>
    </row>
    <row r="69" spans="1:37" ht="15" customHeight="1" thickBot="1">
      <c r="A69" s="164"/>
      <c r="B69" s="164"/>
      <c r="C69" s="164"/>
      <c r="D69" s="1093"/>
      <c r="E69" s="1065" t="s">
        <v>310</v>
      </c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6"/>
      <c r="U69" s="1097"/>
      <c r="V69" s="1098"/>
      <c r="W69" s="1098"/>
      <c r="X69" s="1098"/>
      <c r="Y69" s="1098"/>
      <c r="Z69" s="1098"/>
      <c r="AA69" s="1098"/>
      <c r="AB69" s="1099"/>
      <c r="AC69" s="1100"/>
      <c r="AD69" s="1068"/>
      <c r="AE69" s="1068"/>
      <c r="AF69" s="1068"/>
      <c r="AG69" s="1068"/>
      <c r="AH69" s="1068"/>
      <c r="AI69" s="1068"/>
      <c r="AJ69" s="1069"/>
      <c r="AK69" s="164"/>
    </row>
    <row r="70" spans="1:37" ht="4.5" customHeight="1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</row>
    <row r="71" spans="1:37" ht="9.75">
      <c r="A71" s="164"/>
      <c r="B71" s="164"/>
      <c r="C71" s="164"/>
      <c r="D71" s="1085" t="s">
        <v>520</v>
      </c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</row>
    <row r="72" spans="1:37" ht="15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81">
        <v>1</v>
      </c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</row>
    <row r="73" spans="1:37" ht="11.25" customHeight="1">
      <c r="A73" s="164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64"/>
      <c r="AJ73" s="164"/>
      <c r="AK73" s="164"/>
    </row>
    <row r="74" spans="1:37" ht="12.75" customHeight="1">
      <c r="A74" s="164"/>
      <c r="B74" s="981" t="s">
        <v>515</v>
      </c>
      <c r="C74" s="981"/>
      <c r="D74" s="981"/>
      <c r="E74" s="981"/>
      <c r="F74" s="981"/>
      <c r="G74" s="981"/>
      <c r="H74" s="981"/>
      <c r="I74" s="981"/>
      <c r="J74" s="981"/>
      <c r="K74" s="981"/>
      <c r="L74" s="981"/>
      <c r="M74" s="981"/>
      <c r="N74" s="981"/>
      <c r="O74" s="981"/>
      <c r="P74" s="981"/>
      <c r="Q74" s="981"/>
      <c r="R74" s="981"/>
      <c r="S74" s="981"/>
      <c r="T74" s="981"/>
      <c r="U74" s="981"/>
      <c r="V74" s="981"/>
      <c r="W74" s="981"/>
      <c r="X74" s="981"/>
      <c r="Y74" s="981"/>
      <c r="Z74" s="981"/>
      <c r="AA74" s="981"/>
      <c r="AB74" s="981"/>
      <c r="AC74" s="981"/>
      <c r="AD74" s="981"/>
      <c r="AE74" s="981"/>
      <c r="AF74" s="981"/>
      <c r="AG74" s="981"/>
      <c r="AH74" s="981"/>
      <c r="AI74" s="217"/>
      <c r="AJ74" s="217"/>
      <c r="AK74" s="164"/>
    </row>
    <row r="75" spans="1:37" ht="7.5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</row>
    <row r="76" spans="1:37" ht="12.75">
      <c r="A76" s="164"/>
      <c r="B76" s="1052"/>
      <c r="C76" s="739"/>
      <c r="D76" s="739"/>
      <c r="E76" s="739"/>
      <c r="F76" s="739"/>
      <c r="G76" s="739"/>
      <c r="H76" s="739"/>
      <c r="I76" s="739"/>
      <c r="J76" s="739"/>
      <c r="K76" s="739"/>
      <c r="L76" s="739"/>
      <c r="M76" s="739"/>
      <c r="N76" s="739"/>
      <c r="O76" s="739"/>
      <c r="P76" s="739"/>
      <c r="Q76" s="739"/>
      <c r="R76" s="1053"/>
      <c r="S76" s="1056" t="s">
        <v>267</v>
      </c>
      <c r="T76" s="480"/>
      <c r="U76" s="480"/>
      <c r="V76" s="480"/>
      <c r="W76" s="480"/>
      <c r="X76" s="480"/>
      <c r="Y76" s="480"/>
      <c r="Z76" s="480"/>
      <c r="AA76" s="913"/>
      <c r="AB76" s="913"/>
      <c r="AC76" s="913"/>
      <c r="AD76" s="913"/>
      <c r="AE76" s="913"/>
      <c r="AF76" s="913"/>
      <c r="AG76" s="913"/>
      <c r="AH76" s="1057"/>
      <c r="AI76" s="164"/>
      <c r="AJ76" s="164"/>
      <c r="AK76" s="164"/>
    </row>
    <row r="77" spans="1:37" ht="12.75" customHeight="1">
      <c r="A77" s="164"/>
      <c r="B77" s="1054"/>
      <c r="C77" s="568"/>
      <c r="D77" s="568"/>
      <c r="E77" s="568"/>
      <c r="F77" s="568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1055"/>
      <c r="S77" s="969" t="s">
        <v>33</v>
      </c>
      <c r="T77" s="506"/>
      <c r="U77" s="506"/>
      <c r="V77" s="506"/>
      <c r="W77" s="506"/>
      <c r="X77" s="506"/>
      <c r="Y77" s="506"/>
      <c r="Z77" s="970"/>
      <c r="AA77" s="969" t="s">
        <v>34</v>
      </c>
      <c r="AB77" s="506"/>
      <c r="AC77" s="506"/>
      <c r="AD77" s="506"/>
      <c r="AE77" s="506"/>
      <c r="AF77" s="506"/>
      <c r="AG77" s="506"/>
      <c r="AH77" s="507"/>
      <c r="AI77" s="164"/>
      <c r="AJ77" s="164"/>
      <c r="AK77" s="164"/>
    </row>
    <row r="78" spans="1:38" ht="13.5" customHeight="1">
      <c r="A78" s="164"/>
      <c r="B78" s="1027">
        <v>317</v>
      </c>
      <c r="C78" s="951" t="s">
        <v>311</v>
      </c>
      <c r="D78" s="951"/>
      <c r="E78" s="951"/>
      <c r="F78" s="951"/>
      <c r="G78" s="951"/>
      <c r="H78" s="951"/>
      <c r="I78" s="951"/>
      <c r="J78" s="951"/>
      <c r="K78" s="951"/>
      <c r="L78" s="951"/>
      <c r="M78" s="951"/>
      <c r="N78" s="951"/>
      <c r="O78" s="951"/>
      <c r="P78" s="951"/>
      <c r="Q78" s="951"/>
      <c r="R78" s="952"/>
      <c r="S78" s="1029"/>
      <c r="T78" s="1076"/>
      <c r="U78" s="1076"/>
      <c r="V78" s="1076"/>
      <c r="W78" s="1076"/>
      <c r="X78" s="1076"/>
      <c r="Y78" s="1076"/>
      <c r="Z78" s="1077"/>
      <c r="AA78" s="959"/>
      <c r="AB78" s="571"/>
      <c r="AC78" s="571"/>
      <c r="AD78" s="571"/>
      <c r="AE78" s="571"/>
      <c r="AF78" s="571"/>
      <c r="AG78" s="571"/>
      <c r="AH78" s="572"/>
      <c r="AI78" s="164"/>
      <c r="AJ78" s="164"/>
      <c r="AK78" s="164"/>
      <c r="AL78" s="84">
        <f>DZPFO!S110</f>
        <v>13548</v>
      </c>
    </row>
    <row r="79" spans="1:38" ht="13.5" customHeight="1">
      <c r="A79" s="164"/>
      <c r="B79" s="1075"/>
      <c r="C79" s="1083" t="s">
        <v>516</v>
      </c>
      <c r="D79" s="1083"/>
      <c r="E79" s="1083"/>
      <c r="F79" s="1083"/>
      <c r="G79" s="1083"/>
      <c r="H79" s="1083"/>
      <c r="I79" s="1083"/>
      <c r="J79" s="1083"/>
      <c r="K79" s="1083"/>
      <c r="L79" s="1083"/>
      <c r="M79" s="1083"/>
      <c r="N79" s="1083"/>
      <c r="O79" s="1083"/>
      <c r="P79" s="1083"/>
      <c r="Q79" s="1083"/>
      <c r="R79" s="1084"/>
      <c r="S79" s="1078"/>
      <c r="T79" s="1079"/>
      <c r="U79" s="1079"/>
      <c r="V79" s="1079"/>
      <c r="W79" s="1079"/>
      <c r="X79" s="1079"/>
      <c r="Y79" s="1079"/>
      <c r="Z79" s="1080"/>
      <c r="AA79" s="960"/>
      <c r="AB79" s="961"/>
      <c r="AC79" s="961"/>
      <c r="AD79" s="961"/>
      <c r="AE79" s="961"/>
      <c r="AF79" s="961"/>
      <c r="AG79" s="961"/>
      <c r="AH79" s="1036"/>
      <c r="AI79" s="164"/>
      <c r="AJ79" s="164"/>
      <c r="AK79" s="164"/>
      <c r="AL79" s="85">
        <f>U68</f>
        <v>0</v>
      </c>
    </row>
    <row r="80" spans="1:38" ht="13.5" customHeight="1">
      <c r="A80" s="164"/>
      <c r="B80" s="1027">
        <v>318</v>
      </c>
      <c r="C80" s="951" t="s">
        <v>272</v>
      </c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2"/>
      <c r="S80" s="1029"/>
      <c r="T80" s="1076"/>
      <c r="U80" s="1076"/>
      <c r="V80" s="1076"/>
      <c r="W80" s="1076"/>
      <c r="X80" s="1076"/>
      <c r="Y80" s="1076"/>
      <c r="Z80" s="1077"/>
      <c r="AA80" s="959"/>
      <c r="AB80" s="571"/>
      <c r="AC80" s="571"/>
      <c r="AD80" s="571"/>
      <c r="AE80" s="571"/>
      <c r="AF80" s="571"/>
      <c r="AG80" s="571"/>
      <c r="AH80" s="572"/>
      <c r="AI80" s="164"/>
      <c r="AJ80" s="164"/>
      <c r="AK80" s="164"/>
      <c r="AL80" s="87" t="e">
        <f>U22</f>
        <v>#DIV/0!</v>
      </c>
    </row>
    <row r="81" spans="1:38" ht="13.5" customHeight="1">
      <c r="A81" s="164"/>
      <c r="B81" s="1075"/>
      <c r="C81" s="1081" t="s">
        <v>312</v>
      </c>
      <c r="D81" s="1081"/>
      <c r="E81" s="1081"/>
      <c r="F81" s="1081"/>
      <c r="G81" s="1081"/>
      <c r="H81" s="1081"/>
      <c r="I81" s="1081"/>
      <c r="J81" s="1081"/>
      <c r="K81" s="1081"/>
      <c r="L81" s="1081"/>
      <c r="M81" s="1081"/>
      <c r="N81" s="1081"/>
      <c r="O81" s="1081"/>
      <c r="P81" s="1081"/>
      <c r="Q81" s="1081"/>
      <c r="R81" s="1082"/>
      <c r="S81" s="1078"/>
      <c r="T81" s="1079"/>
      <c r="U81" s="1079"/>
      <c r="V81" s="1079"/>
      <c r="W81" s="1079"/>
      <c r="X81" s="1079"/>
      <c r="Y81" s="1079"/>
      <c r="Z81" s="1080"/>
      <c r="AA81" s="960"/>
      <c r="AB81" s="961"/>
      <c r="AC81" s="961"/>
      <c r="AD81" s="961"/>
      <c r="AE81" s="961"/>
      <c r="AF81" s="961"/>
      <c r="AG81" s="961"/>
      <c r="AH81" s="1036"/>
      <c r="AI81" s="164"/>
      <c r="AJ81" s="164"/>
      <c r="AK81" s="164"/>
      <c r="AL81" s="86" t="e">
        <f>U40</f>
        <v>#DIV/0!</v>
      </c>
    </row>
    <row r="82" spans="1:37" ht="27.75" customHeight="1" thickBot="1">
      <c r="A82" s="164"/>
      <c r="B82" s="212">
        <v>319</v>
      </c>
      <c r="C82" s="967"/>
      <c r="D82" s="967"/>
      <c r="E82" s="967"/>
      <c r="F82" s="967"/>
      <c r="G82" s="967"/>
      <c r="H82" s="967"/>
      <c r="I82" s="967"/>
      <c r="J82" s="967"/>
      <c r="K82" s="967"/>
      <c r="L82" s="967"/>
      <c r="M82" s="967"/>
      <c r="N82" s="967"/>
      <c r="O82" s="967"/>
      <c r="P82" s="967"/>
      <c r="Q82" s="967"/>
      <c r="R82" s="968"/>
      <c r="S82" s="1062"/>
      <c r="T82" s="1063"/>
      <c r="U82" s="1063"/>
      <c r="V82" s="1063"/>
      <c r="W82" s="1063"/>
      <c r="X82" s="1063"/>
      <c r="Y82" s="1063"/>
      <c r="Z82" s="1064"/>
      <c r="AA82" s="202"/>
      <c r="AB82" s="124"/>
      <c r="AC82" s="124"/>
      <c r="AD82" s="124"/>
      <c r="AE82" s="124"/>
      <c r="AF82" s="124"/>
      <c r="AG82" s="124"/>
      <c r="AH82" s="125"/>
      <c r="AI82" s="164"/>
      <c r="AJ82" s="164"/>
      <c r="AK82" s="164"/>
    </row>
    <row r="83" spans="1:37" ht="13.5" customHeight="1" thickBot="1">
      <c r="A83" s="164"/>
      <c r="B83" s="1197">
        <v>320</v>
      </c>
      <c r="C83" s="1070" t="s">
        <v>272</v>
      </c>
      <c r="D83" s="1070"/>
      <c r="E83" s="1070"/>
      <c r="F83" s="1070"/>
      <c r="G83" s="1070"/>
      <c r="H83" s="1070"/>
      <c r="I83" s="1070"/>
      <c r="J83" s="1070"/>
      <c r="K83" s="1070"/>
      <c r="L83" s="1070"/>
      <c r="M83" s="1070"/>
      <c r="N83" s="1070"/>
      <c r="O83" s="1070"/>
      <c r="P83" s="1070"/>
      <c r="Q83" s="1070"/>
      <c r="R83" s="1071"/>
      <c r="S83" s="1199">
        <f>S78+S80</f>
        <v>0</v>
      </c>
      <c r="T83" s="1200"/>
      <c r="U83" s="1200"/>
      <c r="V83" s="1200"/>
      <c r="W83" s="1200"/>
      <c r="X83" s="1200"/>
      <c r="Y83" s="1200"/>
      <c r="Z83" s="1201"/>
      <c r="AA83" s="1072"/>
      <c r="AB83" s="1073"/>
      <c r="AC83" s="1073"/>
      <c r="AD83" s="1073"/>
      <c r="AE83" s="1073"/>
      <c r="AF83" s="1073"/>
      <c r="AG83" s="1073"/>
      <c r="AH83" s="1074"/>
      <c r="AI83" s="164"/>
      <c r="AJ83" s="164"/>
      <c r="AK83" s="164"/>
    </row>
    <row r="84" spans="1:37" ht="13.5" customHeight="1" thickBot="1">
      <c r="A84" s="164"/>
      <c r="B84" s="1197"/>
      <c r="C84" s="1065" t="s">
        <v>517</v>
      </c>
      <c r="D84" s="1065"/>
      <c r="E84" s="1065"/>
      <c r="F84" s="1065"/>
      <c r="G84" s="1065"/>
      <c r="H84" s="1065"/>
      <c r="I84" s="1065"/>
      <c r="J84" s="1065"/>
      <c r="K84" s="1065"/>
      <c r="L84" s="1065"/>
      <c r="M84" s="1065"/>
      <c r="N84" s="1065"/>
      <c r="O84" s="1065"/>
      <c r="P84" s="1065"/>
      <c r="Q84" s="1065"/>
      <c r="R84" s="1066"/>
      <c r="S84" s="1202"/>
      <c r="T84" s="1203"/>
      <c r="U84" s="1203"/>
      <c r="V84" s="1203"/>
      <c r="W84" s="1203"/>
      <c r="X84" s="1203"/>
      <c r="Y84" s="1203"/>
      <c r="Z84" s="1204"/>
      <c r="AA84" s="1067"/>
      <c r="AB84" s="1068"/>
      <c r="AC84" s="1068"/>
      <c r="AD84" s="1068"/>
      <c r="AE84" s="1068"/>
      <c r="AF84" s="1068"/>
      <c r="AG84" s="1068"/>
      <c r="AH84" s="1069"/>
      <c r="AI84" s="164"/>
      <c r="AJ84" s="164"/>
      <c r="AK84" s="164"/>
    </row>
    <row r="85" spans="1:37" ht="12" customHeight="1">
      <c r="A85" s="16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218"/>
      <c r="T85" s="218"/>
      <c r="U85" s="218"/>
      <c r="V85" s="218"/>
      <c r="W85" s="218"/>
      <c r="X85" s="218"/>
      <c r="Y85" s="218"/>
      <c r="Z85" s="218"/>
      <c r="AA85" s="181"/>
      <c r="AB85" s="107"/>
      <c r="AC85" s="107"/>
      <c r="AD85" s="107"/>
      <c r="AE85" s="107"/>
      <c r="AF85" s="107"/>
      <c r="AG85" s="107"/>
      <c r="AH85" s="107"/>
      <c r="AI85" s="164"/>
      <c r="AJ85" s="164"/>
      <c r="AK85" s="164"/>
    </row>
    <row r="86" spans="1:37" ht="12" customHeight="1">
      <c r="A86" s="16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218"/>
      <c r="T86" s="218"/>
      <c r="U86" s="218"/>
      <c r="V86" s="218"/>
      <c r="W86" s="218"/>
      <c r="X86" s="218"/>
      <c r="Y86" s="218"/>
      <c r="Z86" s="218"/>
      <c r="AA86" s="181"/>
      <c r="AB86" s="107"/>
      <c r="AC86" s="107"/>
      <c r="AD86" s="107"/>
      <c r="AE86" s="107"/>
      <c r="AF86" s="107"/>
      <c r="AG86" s="107"/>
      <c r="AH86" s="107"/>
      <c r="AI86" s="164"/>
      <c r="AJ86" s="164"/>
      <c r="AK86" s="164"/>
    </row>
    <row r="87" spans="1:37" ht="4.5" customHeight="1">
      <c r="A87" s="16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218"/>
      <c r="T87" s="218"/>
      <c r="U87" s="218"/>
      <c r="V87" s="218"/>
      <c r="W87" s="218"/>
      <c r="X87" s="218"/>
      <c r="Y87" s="218"/>
      <c r="Z87" s="218"/>
      <c r="AA87" s="181"/>
      <c r="AB87" s="107"/>
      <c r="AC87" s="107"/>
      <c r="AD87" s="107"/>
      <c r="AE87" s="107"/>
      <c r="AF87" s="107"/>
      <c r="AG87" s="107"/>
      <c r="AH87" s="107"/>
      <c r="AI87" s="164"/>
      <c r="AJ87" s="164"/>
      <c r="AK87" s="164"/>
    </row>
    <row r="88" spans="1:37" ht="12" customHeight="1">
      <c r="A88" s="16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218"/>
      <c r="T88" s="218"/>
      <c r="U88" s="218"/>
      <c r="V88" s="218"/>
      <c r="W88" s="218"/>
      <c r="X88" s="218"/>
      <c r="Y88" s="218"/>
      <c r="Z88" s="218"/>
      <c r="AA88" s="181"/>
      <c r="AB88" s="107"/>
      <c r="AC88" s="107"/>
      <c r="AD88" s="107"/>
      <c r="AE88" s="107"/>
      <c r="AF88" s="107"/>
      <c r="AG88" s="107"/>
      <c r="AH88" s="107"/>
      <c r="AI88" s="164"/>
      <c r="AJ88" s="164"/>
      <c r="AK88" s="164"/>
    </row>
    <row r="89" spans="1:37" s="48" customFormat="1" ht="30" customHeight="1">
      <c r="A89" s="184"/>
      <c r="B89" s="1058" t="s">
        <v>313</v>
      </c>
      <c r="C89" s="1058"/>
      <c r="D89" s="1058"/>
      <c r="E89" s="1058"/>
      <c r="F89" s="1058"/>
      <c r="G89" s="1058"/>
      <c r="H89" s="1058"/>
      <c r="I89" s="1058"/>
      <c r="J89" s="1058"/>
      <c r="K89" s="1058"/>
      <c r="L89" s="1058"/>
      <c r="M89" s="1058"/>
      <c r="N89" s="1058"/>
      <c r="O89" s="1058"/>
      <c r="P89" s="1058"/>
      <c r="Q89" s="1058"/>
      <c r="R89" s="1058"/>
      <c r="S89" s="1058"/>
      <c r="T89" s="1058"/>
      <c r="U89" s="1058"/>
      <c r="V89" s="1058"/>
      <c r="W89" s="1058"/>
      <c r="X89" s="1058"/>
      <c r="Y89" s="1058"/>
      <c r="Z89" s="1058"/>
      <c r="AA89" s="1058"/>
      <c r="AB89" s="1058"/>
      <c r="AC89" s="1058"/>
      <c r="AD89" s="1058"/>
      <c r="AE89" s="1058"/>
      <c r="AF89" s="1058"/>
      <c r="AG89" s="1058"/>
      <c r="AH89" s="1058"/>
      <c r="AI89" s="184"/>
      <c r="AJ89" s="184"/>
      <c r="AK89" s="184"/>
    </row>
    <row r="90" spans="1:37" ht="9.75" customHeight="1">
      <c r="A90" s="164"/>
      <c r="B90" s="1059" t="s">
        <v>314</v>
      </c>
      <c r="C90" s="783"/>
      <c r="D90" s="783"/>
      <c r="E90" s="783"/>
      <c r="F90" s="783"/>
      <c r="G90" s="783"/>
      <c r="H90" s="783"/>
      <c r="I90" s="783"/>
      <c r="J90" s="783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  <c r="V90" s="783"/>
      <c r="W90" s="783"/>
      <c r="X90" s="783"/>
      <c r="Y90" s="783"/>
      <c r="Z90" s="783"/>
      <c r="AA90" s="783"/>
      <c r="AB90" s="783"/>
      <c r="AC90" s="783"/>
      <c r="AD90" s="783"/>
      <c r="AE90" s="783"/>
      <c r="AF90" s="783"/>
      <c r="AG90" s="783"/>
      <c r="AH90" s="783"/>
      <c r="AI90" s="164"/>
      <c r="AJ90" s="164"/>
      <c r="AK90" s="164"/>
    </row>
    <row r="91" spans="1:37" ht="9.75" customHeight="1">
      <c r="A91" s="184"/>
      <c r="B91" s="1059" t="s">
        <v>315</v>
      </c>
      <c r="C91" s="783"/>
      <c r="D91" s="783"/>
      <c r="E91" s="783"/>
      <c r="F91" s="783"/>
      <c r="G91" s="783"/>
      <c r="H91" s="783"/>
      <c r="I91" s="783"/>
      <c r="J91" s="783"/>
      <c r="K91" s="783"/>
      <c r="L91" s="783"/>
      <c r="M91" s="783"/>
      <c r="N91" s="783"/>
      <c r="O91" s="783"/>
      <c r="P91" s="783"/>
      <c r="Q91" s="783"/>
      <c r="R91" s="783"/>
      <c r="S91" s="783"/>
      <c r="T91" s="783"/>
      <c r="U91" s="783"/>
      <c r="V91" s="783"/>
      <c r="W91" s="783"/>
      <c r="X91" s="783"/>
      <c r="Y91" s="783"/>
      <c r="Z91" s="783"/>
      <c r="AA91" s="783"/>
      <c r="AB91" s="783"/>
      <c r="AC91" s="783"/>
      <c r="AD91" s="783"/>
      <c r="AE91" s="783"/>
      <c r="AF91" s="783"/>
      <c r="AG91" s="783"/>
      <c r="AH91" s="783"/>
      <c r="AI91" s="184"/>
      <c r="AJ91" s="184"/>
      <c r="AK91" s="184"/>
    </row>
    <row r="92" spans="1:37" ht="9.75" customHeight="1">
      <c r="A92" s="184"/>
      <c r="B92" s="1060" t="s">
        <v>316</v>
      </c>
      <c r="C92" s="1061"/>
      <c r="D92" s="1061"/>
      <c r="E92" s="1061"/>
      <c r="F92" s="1061"/>
      <c r="G92" s="1061"/>
      <c r="H92" s="1061"/>
      <c r="I92" s="1061"/>
      <c r="J92" s="1061"/>
      <c r="K92" s="1061"/>
      <c r="L92" s="1061"/>
      <c r="M92" s="1061"/>
      <c r="N92" s="1061"/>
      <c r="O92" s="1061"/>
      <c r="P92" s="1061"/>
      <c r="Q92" s="1061"/>
      <c r="R92" s="1061"/>
      <c r="S92" s="1061"/>
      <c r="T92" s="1061"/>
      <c r="U92" s="1061"/>
      <c r="V92" s="1061"/>
      <c r="W92" s="1061"/>
      <c r="X92" s="1061"/>
      <c r="Y92" s="1061"/>
      <c r="Z92" s="1061"/>
      <c r="AA92" s="1061"/>
      <c r="AB92" s="1061"/>
      <c r="AC92" s="1061"/>
      <c r="AD92" s="1061"/>
      <c r="AE92" s="1061"/>
      <c r="AF92" s="1061"/>
      <c r="AG92" s="1061"/>
      <c r="AH92" s="1061"/>
      <c r="AI92" s="184"/>
      <c r="AJ92" s="184"/>
      <c r="AK92" s="184"/>
    </row>
    <row r="93" spans="1:37" ht="19.5" customHeight="1">
      <c r="A93" s="184"/>
      <c r="B93" s="1048" t="s">
        <v>317</v>
      </c>
      <c r="C93" s="1048"/>
      <c r="D93" s="1048"/>
      <c r="E93" s="1050"/>
      <c r="F93" s="1051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</row>
    <row r="94" spans="1:37" ht="4.5" customHeight="1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1"/>
      <c r="T94" s="181"/>
      <c r="U94" s="181"/>
      <c r="V94" s="181"/>
      <c r="W94" s="181"/>
      <c r="X94" s="181"/>
      <c r="Y94" s="181"/>
      <c r="Z94" s="181"/>
      <c r="AA94" s="181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</row>
    <row r="95" spans="1:37" ht="9.75" customHeight="1">
      <c r="A95" s="184"/>
      <c r="B95" s="1052"/>
      <c r="C95" s="739"/>
      <c r="D95" s="739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39"/>
      <c r="Q95" s="739"/>
      <c r="R95" s="1053"/>
      <c r="S95" s="1056" t="s">
        <v>267</v>
      </c>
      <c r="T95" s="480"/>
      <c r="U95" s="480"/>
      <c r="V95" s="480"/>
      <c r="W95" s="480"/>
      <c r="X95" s="480"/>
      <c r="Y95" s="480"/>
      <c r="Z95" s="480"/>
      <c r="AA95" s="913"/>
      <c r="AB95" s="913"/>
      <c r="AC95" s="913"/>
      <c r="AD95" s="913"/>
      <c r="AE95" s="913"/>
      <c r="AF95" s="913"/>
      <c r="AG95" s="913"/>
      <c r="AH95" s="1057"/>
      <c r="AI95" s="184"/>
      <c r="AJ95" s="184"/>
      <c r="AK95" s="184"/>
    </row>
    <row r="96" spans="1:37" ht="9.75" customHeight="1">
      <c r="A96" s="184"/>
      <c r="B96" s="1054"/>
      <c r="C96" s="568"/>
      <c r="D96" s="568"/>
      <c r="E96" s="568"/>
      <c r="F96" s="568"/>
      <c r="G96" s="568"/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1055"/>
      <c r="S96" s="969" t="s">
        <v>33</v>
      </c>
      <c r="T96" s="506"/>
      <c r="U96" s="506"/>
      <c r="V96" s="506"/>
      <c r="W96" s="506"/>
      <c r="X96" s="506"/>
      <c r="Y96" s="506"/>
      <c r="Z96" s="970"/>
      <c r="AA96" s="969" t="s">
        <v>34</v>
      </c>
      <c r="AB96" s="506"/>
      <c r="AC96" s="506"/>
      <c r="AD96" s="506"/>
      <c r="AE96" s="506"/>
      <c r="AF96" s="506"/>
      <c r="AG96" s="506"/>
      <c r="AH96" s="507"/>
      <c r="AI96" s="184"/>
      <c r="AJ96" s="184"/>
      <c r="AK96" s="184"/>
    </row>
    <row r="97" spans="1:37" ht="27.75" customHeight="1">
      <c r="A97" s="184"/>
      <c r="B97" s="219">
        <v>321</v>
      </c>
      <c r="C97" s="1037" t="s">
        <v>318</v>
      </c>
      <c r="D97" s="1037"/>
      <c r="E97" s="1037"/>
      <c r="F97" s="1037"/>
      <c r="G97" s="1037"/>
      <c r="H97" s="1037"/>
      <c r="I97" s="1037"/>
      <c r="J97" s="1037"/>
      <c r="K97" s="1037"/>
      <c r="L97" s="1037"/>
      <c r="M97" s="1037"/>
      <c r="N97" s="1037"/>
      <c r="O97" s="1037"/>
      <c r="P97" s="1037"/>
      <c r="Q97" s="1037"/>
      <c r="R97" s="1038"/>
      <c r="S97" s="1039"/>
      <c r="T97" s="1040"/>
      <c r="U97" s="1040"/>
      <c r="V97" s="1040"/>
      <c r="W97" s="1040"/>
      <c r="X97" s="1040"/>
      <c r="Y97" s="1040"/>
      <c r="Z97" s="1041"/>
      <c r="AA97" s="969"/>
      <c r="AB97" s="506"/>
      <c r="AC97" s="506"/>
      <c r="AD97" s="506"/>
      <c r="AE97" s="506"/>
      <c r="AF97" s="506"/>
      <c r="AG97" s="506"/>
      <c r="AH97" s="507"/>
      <c r="AI97" s="184"/>
      <c r="AJ97" s="184"/>
      <c r="AK97" s="184"/>
    </row>
    <row r="98" spans="1:37" ht="27.75" customHeight="1">
      <c r="A98" s="184"/>
      <c r="B98" s="219">
        <v>322</v>
      </c>
      <c r="C98" s="1037" t="s">
        <v>251</v>
      </c>
      <c r="D98" s="1037"/>
      <c r="E98" s="1037"/>
      <c r="F98" s="1037"/>
      <c r="G98" s="1037"/>
      <c r="H98" s="1037"/>
      <c r="I98" s="1037"/>
      <c r="J98" s="1037"/>
      <c r="K98" s="1037"/>
      <c r="L98" s="1037"/>
      <c r="M98" s="1037"/>
      <c r="N98" s="1037"/>
      <c r="O98" s="1037"/>
      <c r="P98" s="1037"/>
      <c r="Q98" s="1037"/>
      <c r="R98" s="1038"/>
      <c r="S98" s="1039"/>
      <c r="T98" s="1040"/>
      <c r="U98" s="1040"/>
      <c r="V98" s="1040"/>
      <c r="W98" s="1040"/>
      <c r="X98" s="1040"/>
      <c r="Y98" s="1040"/>
      <c r="Z98" s="1041"/>
      <c r="AA98" s="969"/>
      <c r="AB98" s="506"/>
      <c r="AC98" s="506"/>
      <c r="AD98" s="506"/>
      <c r="AE98" s="506"/>
      <c r="AF98" s="506"/>
      <c r="AG98" s="506"/>
      <c r="AH98" s="507"/>
      <c r="AI98" s="184"/>
      <c r="AJ98" s="184"/>
      <c r="AK98" s="184"/>
    </row>
    <row r="99" spans="1:37" ht="27.75" customHeight="1">
      <c r="A99" s="184"/>
      <c r="B99" s="219">
        <v>323</v>
      </c>
      <c r="C99" s="1037" t="s">
        <v>319</v>
      </c>
      <c r="D99" s="1037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8"/>
      <c r="S99" s="1039"/>
      <c r="T99" s="1040"/>
      <c r="U99" s="1040"/>
      <c r="V99" s="1040"/>
      <c r="W99" s="1040"/>
      <c r="X99" s="1040"/>
      <c r="Y99" s="1040"/>
      <c r="Z99" s="1041"/>
      <c r="AA99" s="969"/>
      <c r="AB99" s="506"/>
      <c r="AC99" s="506"/>
      <c r="AD99" s="506"/>
      <c r="AE99" s="506"/>
      <c r="AF99" s="506"/>
      <c r="AG99" s="506"/>
      <c r="AH99" s="507"/>
      <c r="AI99" s="184"/>
      <c r="AJ99" s="184"/>
      <c r="AK99" s="184"/>
    </row>
    <row r="100" spans="1:37" ht="13.5" customHeight="1">
      <c r="A100" s="184"/>
      <c r="B100" s="1027">
        <v>324</v>
      </c>
      <c r="C100" s="967" t="s">
        <v>320</v>
      </c>
      <c r="D100" s="967"/>
      <c r="E100" s="967"/>
      <c r="F100" s="967"/>
      <c r="G100" s="967"/>
      <c r="H100" s="967"/>
      <c r="I100" s="967"/>
      <c r="J100" s="967"/>
      <c r="K100" s="967"/>
      <c r="L100" s="967"/>
      <c r="M100" s="967"/>
      <c r="N100" s="967"/>
      <c r="O100" s="967"/>
      <c r="P100" s="967"/>
      <c r="Q100" s="967"/>
      <c r="R100" s="968"/>
      <c r="S100" s="1029"/>
      <c r="T100" s="1030"/>
      <c r="U100" s="1030"/>
      <c r="V100" s="1030"/>
      <c r="W100" s="1030"/>
      <c r="X100" s="1030"/>
      <c r="Y100" s="1030"/>
      <c r="Z100" s="1031"/>
      <c r="AA100" s="959"/>
      <c r="AB100" s="571"/>
      <c r="AC100" s="571"/>
      <c r="AD100" s="571"/>
      <c r="AE100" s="571"/>
      <c r="AF100" s="571"/>
      <c r="AG100" s="571"/>
      <c r="AH100" s="572"/>
      <c r="AI100" s="184"/>
      <c r="AJ100" s="184"/>
      <c r="AK100" s="184"/>
    </row>
    <row r="101" spans="1:37" ht="13.5" customHeight="1">
      <c r="A101" s="184"/>
      <c r="B101" s="1042"/>
      <c r="C101" s="1048" t="s">
        <v>321</v>
      </c>
      <c r="D101" s="1048"/>
      <c r="E101" s="1048"/>
      <c r="F101" s="1048"/>
      <c r="G101" s="1048"/>
      <c r="H101" s="1048"/>
      <c r="I101" s="1048"/>
      <c r="J101" s="1048"/>
      <c r="K101" s="1048"/>
      <c r="L101" s="1048"/>
      <c r="M101" s="1048"/>
      <c r="N101" s="1048"/>
      <c r="O101" s="1048"/>
      <c r="P101" s="1048"/>
      <c r="Q101" s="1048"/>
      <c r="R101" s="1049"/>
      <c r="S101" s="1043"/>
      <c r="T101" s="1044"/>
      <c r="U101" s="1044"/>
      <c r="V101" s="1044"/>
      <c r="W101" s="1044"/>
      <c r="X101" s="1044"/>
      <c r="Y101" s="1044"/>
      <c r="Z101" s="1045"/>
      <c r="AA101" s="990"/>
      <c r="AB101" s="1046"/>
      <c r="AC101" s="1046"/>
      <c r="AD101" s="1046"/>
      <c r="AE101" s="1046"/>
      <c r="AF101" s="1046"/>
      <c r="AG101" s="1046"/>
      <c r="AH101" s="1047"/>
      <c r="AI101" s="184"/>
      <c r="AJ101" s="184"/>
      <c r="AK101" s="184"/>
    </row>
    <row r="102" spans="1:37" ht="13.5" customHeight="1">
      <c r="A102" s="184"/>
      <c r="B102" s="1027">
        <v>325</v>
      </c>
      <c r="C102" s="967" t="s">
        <v>322</v>
      </c>
      <c r="D102" s="967"/>
      <c r="E102" s="967"/>
      <c r="F102" s="967"/>
      <c r="G102" s="967"/>
      <c r="H102" s="967"/>
      <c r="I102" s="967"/>
      <c r="J102" s="967"/>
      <c r="K102" s="967"/>
      <c r="L102" s="967"/>
      <c r="M102" s="967"/>
      <c r="N102" s="967"/>
      <c r="O102" s="967"/>
      <c r="P102" s="967"/>
      <c r="Q102" s="967"/>
      <c r="R102" s="967"/>
      <c r="S102" s="1029">
        <f>S78*S100/100</f>
        <v>0</v>
      </c>
      <c r="T102" s="1030"/>
      <c r="U102" s="1030"/>
      <c r="V102" s="1030"/>
      <c r="W102" s="1030"/>
      <c r="X102" s="1030"/>
      <c r="Y102" s="1030"/>
      <c r="Z102" s="1031"/>
      <c r="AA102" s="1035"/>
      <c r="AB102" s="571"/>
      <c r="AC102" s="571"/>
      <c r="AD102" s="571"/>
      <c r="AE102" s="571"/>
      <c r="AF102" s="571"/>
      <c r="AG102" s="571"/>
      <c r="AH102" s="572"/>
      <c r="AI102" s="184"/>
      <c r="AJ102" s="184"/>
      <c r="AK102" s="184"/>
    </row>
    <row r="103" spans="1:37" ht="13.5" customHeight="1">
      <c r="A103" s="184"/>
      <c r="B103" s="1028"/>
      <c r="C103" s="1013" t="s">
        <v>323</v>
      </c>
      <c r="D103" s="1013"/>
      <c r="E103" s="1013"/>
      <c r="F103" s="1013"/>
      <c r="G103" s="1013"/>
      <c r="H103" s="1013"/>
      <c r="I103" s="1013"/>
      <c r="J103" s="1013"/>
      <c r="K103" s="1013"/>
      <c r="L103" s="1013"/>
      <c r="M103" s="1013"/>
      <c r="N103" s="1013"/>
      <c r="O103" s="1013"/>
      <c r="P103" s="1013"/>
      <c r="Q103" s="1013"/>
      <c r="R103" s="1013"/>
      <c r="S103" s="1032"/>
      <c r="T103" s="1033"/>
      <c r="U103" s="1033"/>
      <c r="V103" s="1033"/>
      <c r="W103" s="1033"/>
      <c r="X103" s="1033"/>
      <c r="Y103" s="1033"/>
      <c r="Z103" s="1034"/>
      <c r="AA103" s="961"/>
      <c r="AB103" s="961"/>
      <c r="AC103" s="961"/>
      <c r="AD103" s="961"/>
      <c r="AE103" s="961"/>
      <c r="AF103" s="961"/>
      <c r="AG103" s="961"/>
      <c r="AH103" s="1036"/>
      <c r="AI103" s="184"/>
      <c r="AJ103" s="184"/>
      <c r="AK103" s="184"/>
    </row>
    <row r="104" spans="1:37" ht="27.75" customHeight="1" thickBot="1">
      <c r="A104" s="184"/>
      <c r="B104" s="220">
        <v>326</v>
      </c>
      <c r="C104" s="968" t="s">
        <v>324</v>
      </c>
      <c r="D104" s="1021"/>
      <c r="E104" s="1021"/>
      <c r="F104" s="1021"/>
      <c r="G104" s="1021"/>
      <c r="H104" s="1021"/>
      <c r="I104" s="1021"/>
      <c r="J104" s="1021"/>
      <c r="K104" s="1021"/>
      <c r="L104" s="1021"/>
      <c r="M104" s="1021"/>
      <c r="N104" s="1021"/>
      <c r="O104" s="1021"/>
      <c r="P104" s="1021"/>
      <c r="Q104" s="1021"/>
      <c r="R104" s="1021"/>
      <c r="S104" s="1022">
        <f>MIN(S99,S102)</f>
        <v>0</v>
      </c>
      <c r="T104" s="1023"/>
      <c r="U104" s="1023"/>
      <c r="V104" s="1023"/>
      <c r="W104" s="1023"/>
      <c r="X104" s="1023"/>
      <c r="Y104" s="1023"/>
      <c r="Z104" s="1023"/>
      <c r="AA104" s="1024"/>
      <c r="AB104" s="1025"/>
      <c r="AC104" s="1025"/>
      <c r="AD104" s="1025"/>
      <c r="AE104" s="1025"/>
      <c r="AF104" s="1025"/>
      <c r="AG104" s="1025"/>
      <c r="AH104" s="1026"/>
      <c r="AI104" s="184"/>
      <c r="AJ104" s="184"/>
      <c r="AK104" s="184"/>
    </row>
    <row r="105" spans="1:37" ht="27.75" customHeight="1" thickBot="1">
      <c r="A105" s="184"/>
      <c r="B105" s="221">
        <v>327</v>
      </c>
      <c r="C105" s="1014" t="s">
        <v>325</v>
      </c>
      <c r="D105" s="1015"/>
      <c r="E105" s="1015"/>
      <c r="F105" s="1015"/>
      <c r="G105" s="1015"/>
      <c r="H105" s="1015"/>
      <c r="I105" s="1015"/>
      <c r="J105" s="1015"/>
      <c r="K105" s="1015"/>
      <c r="L105" s="1015"/>
      <c r="M105" s="1015"/>
      <c r="N105" s="1015"/>
      <c r="O105" s="1015"/>
      <c r="P105" s="1015"/>
      <c r="Q105" s="1015"/>
      <c r="R105" s="1015"/>
      <c r="S105" s="1016">
        <f>S99-S104</f>
        <v>0</v>
      </c>
      <c r="T105" s="1017"/>
      <c r="U105" s="1017"/>
      <c r="V105" s="1017"/>
      <c r="W105" s="1017"/>
      <c r="X105" s="1017"/>
      <c r="Y105" s="1017"/>
      <c r="Z105" s="1017"/>
      <c r="AA105" s="1018"/>
      <c r="AB105" s="1019"/>
      <c r="AC105" s="1019"/>
      <c r="AD105" s="1019"/>
      <c r="AE105" s="1019"/>
      <c r="AF105" s="1019"/>
      <c r="AG105" s="1019"/>
      <c r="AH105" s="1020"/>
      <c r="AI105" s="184"/>
      <c r="AJ105" s="184"/>
      <c r="AK105" s="184"/>
    </row>
    <row r="106" spans="1:37" ht="27.75" customHeight="1" thickBot="1">
      <c r="A106" s="184"/>
      <c r="B106" s="221">
        <v>328</v>
      </c>
      <c r="C106" s="1014" t="s">
        <v>326</v>
      </c>
      <c r="D106" s="1015"/>
      <c r="E106" s="1015"/>
      <c r="F106" s="1015"/>
      <c r="G106" s="1015"/>
      <c r="H106" s="1015"/>
      <c r="I106" s="1015"/>
      <c r="J106" s="1015"/>
      <c r="K106" s="1015"/>
      <c r="L106" s="1015"/>
      <c r="M106" s="1015"/>
      <c r="N106" s="1015"/>
      <c r="O106" s="1015"/>
      <c r="P106" s="1015"/>
      <c r="Q106" s="1015"/>
      <c r="R106" s="1015"/>
      <c r="S106" s="1016"/>
      <c r="T106" s="1017"/>
      <c r="U106" s="1017"/>
      <c r="V106" s="1017"/>
      <c r="W106" s="1017"/>
      <c r="X106" s="1017"/>
      <c r="Y106" s="1017"/>
      <c r="Z106" s="1017"/>
      <c r="AA106" s="1018"/>
      <c r="AB106" s="1019"/>
      <c r="AC106" s="1019"/>
      <c r="AD106" s="1019"/>
      <c r="AE106" s="1019"/>
      <c r="AF106" s="1019"/>
      <c r="AG106" s="1019"/>
      <c r="AH106" s="1020"/>
      <c r="AI106" s="184"/>
      <c r="AJ106" s="184"/>
      <c r="AK106" s="184"/>
    </row>
    <row r="107" spans="1:37" ht="27.75" customHeight="1" thickBot="1">
      <c r="A107" s="184"/>
      <c r="B107" s="221">
        <v>329</v>
      </c>
      <c r="C107" s="1014" t="s">
        <v>327</v>
      </c>
      <c r="D107" s="1015"/>
      <c r="E107" s="1015"/>
      <c r="F107" s="1015"/>
      <c r="G107" s="1015"/>
      <c r="H107" s="1015"/>
      <c r="I107" s="1015"/>
      <c r="J107" s="1015"/>
      <c r="K107" s="1015"/>
      <c r="L107" s="1015"/>
      <c r="M107" s="1015"/>
      <c r="N107" s="1015"/>
      <c r="O107" s="1015"/>
      <c r="P107" s="1015"/>
      <c r="Q107" s="1015"/>
      <c r="R107" s="1015"/>
      <c r="S107" s="1016"/>
      <c r="T107" s="1017"/>
      <c r="U107" s="1017"/>
      <c r="V107" s="1017"/>
      <c r="W107" s="1017"/>
      <c r="X107" s="1017"/>
      <c r="Y107" s="1017"/>
      <c r="Z107" s="1017"/>
      <c r="AA107" s="1018"/>
      <c r="AB107" s="1019"/>
      <c r="AC107" s="1019"/>
      <c r="AD107" s="1019"/>
      <c r="AE107" s="1019"/>
      <c r="AF107" s="1019"/>
      <c r="AG107" s="1019"/>
      <c r="AH107" s="1020"/>
      <c r="AI107" s="184"/>
      <c r="AJ107" s="184"/>
      <c r="AK107" s="184"/>
    </row>
    <row r="108" spans="1:37" ht="9.75" customHeight="1" thickBot="1">
      <c r="A108" s="184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1"/>
      <c r="T108" s="181"/>
      <c r="U108" s="222"/>
      <c r="V108" s="222"/>
      <c r="W108" s="222"/>
      <c r="X108" s="222"/>
      <c r="Y108" s="222"/>
      <c r="Z108" s="222"/>
      <c r="AA108" s="181"/>
      <c r="AB108" s="181"/>
      <c r="AC108" s="181"/>
      <c r="AD108" s="181"/>
      <c r="AE108" s="181"/>
      <c r="AF108" s="181"/>
      <c r="AG108" s="181"/>
      <c r="AH108" s="181"/>
      <c r="AI108" s="184"/>
      <c r="AJ108" s="184"/>
      <c r="AK108" s="184"/>
    </row>
    <row r="109" spans="1:37" ht="27.75" customHeight="1" thickBot="1">
      <c r="A109" s="184"/>
      <c r="B109" s="221">
        <v>330</v>
      </c>
      <c r="C109" s="1014" t="s">
        <v>328</v>
      </c>
      <c r="D109" s="1015"/>
      <c r="E109" s="1015"/>
      <c r="F109" s="1015"/>
      <c r="G109" s="1015"/>
      <c r="H109" s="1015"/>
      <c r="I109" s="1015"/>
      <c r="J109" s="1015"/>
      <c r="K109" s="1015"/>
      <c r="L109" s="1015"/>
      <c r="M109" s="1015"/>
      <c r="N109" s="1015"/>
      <c r="O109" s="1015"/>
      <c r="P109" s="1015"/>
      <c r="Q109" s="1015"/>
      <c r="R109" s="1015"/>
      <c r="S109" s="1016">
        <f>S83-S106</f>
        <v>0</v>
      </c>
      <c r="T109" s="1017"/>
      <c r="U109" s="1017"/>
      <c r="V109" s="1017"/>
      <c r="W109" s="1017"/>
      <c r="X109" s="1017"/>
      <c r="Y109" s="1017"/>
      <c r="Z109" s="1017"/>
      <c r="AA109" s="1018"/>
      <c r="AB109" s="1019"/>
      <c r="AC109" s="1019"/>
      <c r="AD109" s="1019"/>
      <c r="AE109" s="1019"/>
      <c r="AF109" s="1019"/>
      <c r="AG109" s="1019"/>
      <c r="AH109" s="1020"/>
      <c r="AI109" s="184"/>
      <c r="AJ109" s="184"/>
      <c r="AK109" s="184"/>
    </row>
    <row r="110" spans="1:37" ht="19.5" customHeight="1">
      <c r="A110" s="184"/>
      <c r="B110" s="184"/>
      <c r="C110" s="184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1"/>
      <c r="V110" s="181"/>
      <c r="W110" s="222"/>
      <c r="X110" s="222"/>
      <c r="Y110" s="222"/>
      <c r="Z110" s="222"/>
      <c r="AA110" s="222"/>
      <c r="AB110" s="222"/>
      <c r="AC110" s="181"/>
      <c r="AD110" s="181"/>
      <c r="AE110" s="181"/>
      <c r="AF110" s="164"/>
      <c r="AG110" s="164"/>
      <c r="AH110" s="164"/>
      <c r="AI110" s="164"/>
      <c r="AJ110" s="164"/>
      <c r="AK110" s="184"/>
    </row>
    <row r="111" spans="1:37" ht="19.5" customHeight="1">
      <c r="A111" s="184"/>
      <c r="B111" s="184"/>
      <c r="C111" s="184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1"/>
      <c r="V111" s="181"/>
      <c r="W111" s="222"/>
      <c r="X111" s="222"/>
      <c r="Y111" s="222"/>
      <c r="Z111" s="222"/>
      <c r="AA111" s="222"/>
      <c r="AB111" s="222"/>
      <c r="AC111" s="181"/>
      <c r="AD111" s="181"/>
      <c r="AE111" s="181"/>
      <c r="AF111" s="164"/>
      <c r="AG111" s="164"/>
      <c r="AH111" s="164"/>
      <c r="AI111" s="164"/>
      <c r="AJ111" s="164"/>
      <c r="AK111" s="184"/>
    </row>
    <row r="112" spans="1:37" ht="19.5" customHeight="1">
      <c r="A112" s="184"/>
      <c r="B112" s="184"/>
      <c r="C112" s="184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1"/>
      <c r="V112" s="181"/>
      <c r="W112" s="222"/>
      <c r="X112" s="222"/>
      <c r="Y112" s="222"/>
      <c r="Z112" s="222"/>
      <c r="AA112" s="222"/>
      <c r="AB112" s="222"/>
      <c r="AC112" s="181"/>
      <c r="AD112" s="181"/>
      <c r="AE112" s="181"/>
      <c r="AF112" s="164"/>
      <c r="AG112" s="164"/>
      <c r="AH112" s="164"/>
      <c r="AI112" s="164"/>
      <c r="AJ112" s="164"/>
      <c r="AK112" s="184"/>
    </row>
    <row r="113" spans="1:37" ht="19.5" customHeight="1">
      <c r="A113" s="184"/>
      <c r="B113" s="184"/>
      <c r="C113" s="184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1"/>
      <c r="V113" s="181"/>
      <c r="W113" s="222"/>
      <c r="X113" s="222"/>
      <c r="Y113" s="222"/>
      <c r="Z113" s="222"/>
      <c r="AA113" s="222"/>
      <c r="AB113" s="222"/>
      <c r="AC113" s="181"/>
      <c r="AD113" s="181"/>
      <c r="AE113" s="181"/>
      <c r="AF113" s="164"/>
      <c r="AG113" s="164"/>
      <c r="AH113" s="164"/>
      <c r="AI113" s="164"/>
      <c r="AJ113" s="164"/>
      <c r="AK113" s="184"/>
    </row>
    <row r="114" spans="1:37" ht="19.5" customHeight="1">
      <c r="A114" s="184"/>
      <c r="B114" s="184"/>
      <c r="C114" s="184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223"/>
      <c r="V114" s="223"/>
      <c r="W114" s="222"/>
      <c r="X114" s="222"/>
      <c r="Y114" s="222"/>
      <c r="Z114" s="222"/>
      <c r="AA114" s="222"/>
      <c r="AB114" s="222"/>
      <c r="AC114" s="181"/>
      <c r="AD114" s="181"/>
      <c r="AE114" s="181"/>
      <c r="AF114" s="164"/>
      <c r="AG114" s="164"/>
      <c r="AH114" s="164"/>
      <c r="AI114" s="164"/>
      <c r="AJ114" s="164"/>
      <c r="AK114" s="184"/>
    </row>
    <row r="115" spans="1:37" ht="19.5" customHeight="1">
      <c r="A115" s="184"/>
      <c r="B115" s="184"/>
      <c r="C115" s="184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223"/>
      <c r="V115" s="223"/>
      <c r="W115" s="222"/>
      <c r="X115" s="222"/>
      <c r="Y115" s="222"/>
      <c r="Z115" s="222"/>
      <c r="AA115" s="222"/>
      <c r="AB115" s="222"/>
      <c r="AC115" s="181"/>
      <c r="AD115" s="181"/>
      <c r="AE115" s="181"/>
      <c r="AF115" s="164"/>
      <c r="AG115" s="164"/>
      <c r="AH115" s="164"/>
      <c r="AI115" s="164"/>
      <c r="AJ115" s="164"/>
      <c r="AK115" s="184"/>
    </row>
    <row r="116" spans="1:37" ht="19.5" customHeight="1">
      <c r="A116" s="184"/>
      <c r="B116" s="184"/>
      <c r="C116" s="184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223"/>
      <c r="V116" s="223"/>
      <c r="W116" s="222"/>
      <c r="X116" s="222"/>
      <c r="Y116" s="222"/>
      <c r="Z116" s="222"/>
      <c r="AA116" s="222"/>
      <c r="AB116" s="222"/>
      <c r="AC116" s="181"/>
      <c r="AD116" s="181"/>
      <c r="AE116" s="181"/>
      <c r="AF116" s="164"/>
      <c r="AG116" s="164"/>
      <c r="AH116" s="164"/>
      <c r="AI116" s="164"/>
      <c r="AJ116" s="164"/>
      <c r="AK116" s="184"/>
    </row>
    <row r="117" spans="1:37" ht="9" customHeight="1">
      <c r="A117" s="184"/>
      <c r="B117" s="184"/>
      <c r="C117" s="184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223"/>
      <c r="V117" s="184"/>
      <c r="W117" s="222"/>
      <c r="X117" s="181"/>
      <c r="Y117" s="181"/>
      <c r="Z117" s="181"/>
      <c r="AA117" s="181"/>
      <c r="AB117" s="181"/>
      <c r="AC117" s="184"/>
      <c r="AD117" s="184"/>
      <c r="AE117" s="184"/>
      <c r="AF117" s="184"/>
      <c r="AG117" s="184"/>
      <c r="AH117" s="184"/>
      <c r="AI117" s="184"/>
      <c r="AJ117" s="184"/>
      <c r="AK117" s="184"/>
    </row>
    <row r="118" spans="1:37" ht="9" customHeight="1">
      <c r="A118" s="164"/>
      <c r="B118" s="164"/>
      <c r="C118" s="164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4"/>
      <c r="V118" s="184"/>
      <c r="W118" s="181"/>
      <c r="X118" s="181"/>
      <c r="Y118" s="181"/>
      <c r="Z118" s="181"/>
      <c r="AA118" s="181"/>
      <c r="AB118" s="181"/>
      <c r="AC118" s="184"/>
      <c r="AD118" s="184"/>
      <c r="AE118" s="184"/>
      <c r="AF118" s="184"/>
      <c r="AG118" s="184"/>
      <c r="AH118" s="184"/>
      <c r="AI118" s="184"/>
      <c r="AJ118" s="184"/>
      <c r="AK118" s="164"/>
    </row>
    <row r="119" spans="1:37" ht="19.5" customHeight="1">
      <c r="A119" s="164"/>
      <c r="B119" s="164"/>
      <c r="C119" s="164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1"/>
      <c r="V119" s="181"/>
      <c r="W119" s="222"/>
      <c r="X119" s="222"/>
      <c r="Y119" s="222"/>
      <c r="Z119" s="222"/>
      <c r="AA119" s="222"/>
      <c r="AB119" s="222"/>
      <c r="AC119" s="181"/>
      <c r="AD119" s="181"/>
      <c r="AE119" s="181"/>
      <c r="AF119" s="164"/>
      <c r="AG119" s="164"/>
      <c r="AH119" s="164"/>
      <c r="AI119" s="164"/>
      <c r="AJ119" s="164"/>
      <c r="AK119" s="164"/>
    </row>
    <row r="120" spans="1:37" ht="12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>
        <v>2</v>
      </c>
      <c r="R120" s="164"/>
      <c r="S120" s="22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</row>
    <row r="121" spans="1:37" ht="9.7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</row>
    <row r="122" spans="1:37" ht="13.5" customHeight="1">
      <c r="A122" s="23"/>
      <c r="B122" s="23"/>
      <c r="C122" s="23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3"/>
    </row>
    <row r="123" spans="1:37" ht="13.5" customHeight="1">
      <c r="A123" s="23"/>
      <c r="B123" s="23"/>
      <c r="C123" s="2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3"/>
    </row>
    <row r="124" spans="1:37" ht="10.5" customHeight="1">
      <c r="A124" s="23"/>
      <c r="B124" s="23"/>
      <c r="C124" s="23"/>
      <c r="D124" s="30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32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23"/>
    </row>
    <row r="125" spans="1:37" ht="10.5" customHeight="1">
      <c r="A125" s="23"/>
      <c r="B125" s="23"/>
      <c r="C125" s="2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23"/>
    </row>
    <row r="126" spans="1:37" ht="9.75" customHeight="1">
      <c r="A126" s="23"/>
      <c r="B126" s="23"/>
      <c r="C126" s="2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32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23"/>
    </row>
    <row r="127" spans="1:37" ht="9.75" customHeight="1">
      <c r="A127" s="23"/>
      <c r="B127" s="23"/>
      <c r="C127" s="23"/>
      <c r="D127" s="30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23"/>
    </row>
    <row r="128" spans="1:37" ht="9.75" customHeight="1">
      <c r="A128" s="23"/>
      <c r="B128" s="23"/>
      <c r="C128" s="23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23"/>
    </row>
    <row r="129" spans="1:37" ht="10.5" customHeight="1">
      <c r="A129" s="23"/>
      <c r="B129" s="23"/>
      <c r="C129" s="23"/>
      <c r="D129" s="30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2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23"/>
    </row>
    <row r="130" spans="1:37" ht="10.5" customHeight="1">
      <c r="A130" s="23"/>
      <c r="B130" s="23"/>
      <c r="C130" s="2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23"/>
    </row>
    <row r="131" spans="1:37" ht="9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2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12.75" customHeight="1">
      <c r="A133" s="23"/>
      <c r="B133" s="23"/>
      <c r="C133" s="23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23"/>
    </row>
    <row r="134" spans="1:37" ht="9.75">
      <c r="A134" s="23"/>
      <c r="B134" s="23"/>
      <c r="C134" s="23"/>
      <c r="D134" s="29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6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12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6"/>
      <c r="V135" s="26"/>
      <c r="W135" s="26"/>
      <c r="X135" s="26"/>
      <c r="Y135" s="26"/>
      <c r="Z135" s="26"/>
      <c r="AA135" s="26"/>
      <c r="AB135" s="26"/>
      <c r="AC135" s="26"/>
      <c r="AD135" s="23"/>
      <c r="AE135" s="23"/>
      <c r="AF135" s="23"/>
      <c r="AG135" s="23"/>
      <c r="AH135" s="23"/>
      <c r="AI135" s="23"/>
      <c r="AJ135" s="23"/>
      <c r="AK135" s="23"/>
    </row>
    <row r="136" spans="1:37" ht="10.5" customHeight="1">
      <c r="A136" s="23"/>
      <c r="B136" s="23"/>
      <c r="C136" s="23"/>
      <c r="D136" s="31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32"/>
      <c r="V136" s="23"/>
      <c r="W136" s="23"/>
      <c r="X136" s="23"/>
      <c r="Y136" s="23"/>
      <c r="Z136" s="23"/>
      <c r="AA136" s="23"/>
      <c r="AB136" s="23"/>
      <c r="AC136" s="36"/>
      <c r="AD136" s="23"/>
      <c r="AE136" s="23"/>
      <c r="AF136" s="23"/>
      <c r="AG136" s="23"/>
      <c r="AH136" s="23"/>
      <c r="AI136" s="23"/>
      <c r="AJ136" s="23"/>
      <c r="AK136" s="23"/>
    </row>
    <row r="137" spans="1:37" ht="10.5" customHeight="1">
      <c r="A137" s="23"/>
      <c r="B137" s="23"/>
      <c r="C137" s="23"/>
      <c r="D137" s="24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10.5" customHeight="1">
      <c r="A138" s="23"/>
      <c r="B138" s="23"/>
      <c r="C138" s="23"/>
      <c r="D138" s="4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32"/>
      <c r="V138" s="23"/>
      <c r="W138" s="23"/>
      <c r="X138" s="23"/>
      <c r="Y138" s="23"/>
      <c r="Z138" s="23"/>
      <c r="AA138" s="23"/>
      <c r="AB138" s="23"/>
      <c r="AC138" s="36"/>
      <c r="AD138" s="23"/>
      <c r="AE138" s="23"/>
      <c r="AF138" s="23"/>
      <c r="AG138" s="23"/>
      <c r="AH138" s="23"/>
      <c r="AI138" s="23"/>
      <c r="AJ138" s="23"/>
      <c r="AK138" s="23"/>
    </row>
    <row r="139" spans="1:37" ht="10.5" customHeight="1">
      <c r="A139" s="23"/>
      <c r="B139" s="23"/>
      <c r="C139" s="23"/>
      <c r="D139" s="3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10.5" customHeight="1">
      <c r="A140" s="23"/>
      <c r="B140" s="23"/>
      <c r="C140" s="23"/>
      <c r="D140" s="31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32"/>
      <c r="V140" s="23"/>
      <c r="W140" s="23"/>
      <c r="X140" s="23"/>
      <c r="Y140" s="23"/>
      <c r="Z140" s="23"/>
      <c r="AA140" s="23"/>
      <c r="AB140" s="23"/>
      <c r="AC140" s="36"/>
      <c r="AD140" s="23"/>
      <c r="AE140" s="23"/>
      <c r="AF140" s="23"/>
      <c r="AG140" s="23"/>
      <c r="AH140" s="23"/>
      <c r="AI140" s="23"/>
      <c r="AJ140" s="23"/>
      <c r="AK140" s="23"/>
    </row>
    <row r="141" spans="1:37" ht="10.5" customHeight="1">
      <c r="A141" s="23"/>
      <c r="B141" s="23"/>
      <c r="C141" s="23"/>
      <c r="D141" s="30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10.5" customHeight="1">
      <c r="A142" s="23"/>
      <c r="B142" s="23"/>
      <c r="C142" s="23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9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20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9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19.5" customHeight="1">
      <c r="A146" s="23"/>
      <c r="B146" s="23"/>
      <c r="C146" s="23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  <c r="AI146" s="26"/>
      <c r="AJ146" s="26"/>
      <c r="AK146" s="23"/>
    </row>
    <row r="147" spans="1:37" ht="9.75" customHeight="1">
      <c r="A147" s="23"/>
      <c r="B147" s="23"/>
      <c r="C147" s="2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  <c r="AI147" s="26"/>
      <c r="AJ147" s="26"/>
      <c r="AK147" s="23"/>
    </row>
    <row r="148" spans="1:37" ht="9" customHeight="1">
      <c r="A148" s="23"/>
      <c r="B148" s="23"/>
      <c r="C148" s="23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26"/>
      <c r="AI148" s="26"/>
      <c r="AJ148" s="26"/>
      <c r="AK148" s="23"/>
    </row>
    <row r="149" spans="1:37" ht="19.5" customHeight="1">
      <c r="A149" s="23"/>
      <c r="B149" s="23"/>
      <c r="C149" s="23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  <c r="AI149" s="26"/>
      <c r="AJ149" s="26"/>
      <c r="AK149" s="23"/>
    </row>
    <row r="150" spans="1:37" ht="19.5" customHeight="1">
      <c r="A150" s="23"/>
      <c r="B150" s="23"/>
      <c r="C150" s="23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  <c r="AI150" s="26"/>
      <c r="AJ150" s="26"/>
      <c r="AK150" s="23"/>
    </row>
    <row r="151" spans="1:37" ht="19.5" customHeight="1">
      <c r="A151" s="23"/>
      <c r="B151" s="23"/>
      <c r="C151" s="23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6"/>
      <c r="AI151" s="26"/>
      <c r="AJ151" s="26"/>
      <c r="AK151" s="23"/>
    </row>
    <row r="152" spans="1:37" ht="19.5" customHeight="1">
      <c r="A152" s="23"/>
      <c r="B152" s="23"/>
      <c r="C152" s="23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  <c r="AI152" s="26"/>
      <c r="AJ152" s="26"/>
      <c r="AK152" s="23"/>
    </row>
    <row r="153" spans="1:37" ht="19.5" customHeight="1">
      <c r="A153" s="23"/>
      <c r="B153" s="23"/>
      <c r="C153" s="2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32"/>
      <c r="AI153" s="32"/>
      <c r="AJ153" s="32"/>
      <c r="AK153" s="23"/>
    </row>
    <row r="154" spans="1:37" ht="9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9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9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6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8.75" customHeight="1">
      <c r="A158" s="23"/>
      <c r="B158" s="23"/>
      <c r="C158" s="23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3"/>
    </row>
    <row r="159" spans="1:37" ht="9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ht="19.5" customHeight="1">
      <c r="A160" s="23"/>
      <c r="B160" s="23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6"/>
      <c r="Q160" s="26"/>
      <c r="R160" s="26"/>
      <c r="S160" s="23"/>
      <c r="T160" s="23"/>
      <c r="U160" s="23"/>
      <c r="V160" s="23"/>
      <c r="W160" s="23"/>
      <c r="X160" s="23"/>
      <c r="Y160" s="23"/>
      <c r="Z160" s="23"/>
      <c r="AA160" s="23"/>
      <c r="AB160" s="38"/>
      <c r="AC160" s="38"/>
      <c r="AD160" s="38"/>
      <c r="AE160" s="38"/>
      <c r="AF160" s="38"/>
      <c r="AG160" s="38"/>
      <c r="AH160" s="38"/>
      <c r="AI160" s="38"/>
      <c r="AJ160" s="38"/>
      <c r="AK160" s="23"/>
    </row>
    <row r="161" spans="1:37" ht="9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41"/>
      <c r="AC161" s="41"/>
      <c r="AD161" s="41"/>
      <c r="AE161" s="41"/>
      <c r="AF161" s="41"/>
      <c r="AG161" s="41"/>
      <c r="AH161" s="41"/>
      <c r="AI161" s="41"/>
      <c r="AJ161" s="41"/>
      <c r="AK161" s="23"/>
    </row>
    <row r="162" spans="1:37" ht="9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41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9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9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8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ht="9.75">
      <c r="A166" s="2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3"/>
      <c r="AJ166" s="23"/>
      <c r="AK166" s="23"/>
    </row>
    <row r="167" spans="1:37" ht="3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21.75" customHeight="1">
      <c r="A168" s="23"/>
      <c r="B168" s="24"/>
      <c r="C168" s="24"/>
      <c r="D168" s="24"/>
      <c r="E168" s="24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4"/>
      <c r="S168" s="24"/>
      <c r="T168" s="25"/>
      <c r="U168" s="25"/>
      <c r="V168" s="25"/>
      <c r="W168" s="25"/>
      <c r="X168" s="24"/>
      <c r="Y168" s="24"/>
      <c r="Z168" s="24"/>
      <c r="AA168" s="24"/>
      <c r="AB168" s="24"/>
      <c r="AC168" s="24"/>
      <c r="AD168" s="43"/>
      <c r="AE168" s="43"/>
      <c r="AF168" s="43"/>
      <c r="AG168" s="43"/>
      <c r="AH168" s="43"/>
      <c r="AI168" s="23"/>
      <c r="AJ168" s="23"/>
      <c r="AK168" s="23"/>
    </row>
    <row r="169" spans="1:37" ht="9.75" customHeight="1">
      <c r="A169" s="23"/>
      <c r="B169" s="24"/>
      <c r="C169" s="24"/>
      <c r="D169" s="24"/>
      <c r="E169" s="24"/>
      <c r="F169" s="25"/>
      <c r="G169" s="25"/>
      <c r="H169" s="25"/>
      <c r="I169" s="25"/>
      <c r="J169" s="25"/>
      <c r="K169" s="25"/>
      <c r="L169" s="25"/>
      <c r="M169" s="25"/>
      <c r="N169" s="24"/>
      <c r="O169" s="24"/>
      <c r="P169" s="44"/>
      <c r="Q169" s="44"/>
      <c r="R169" s="24"/>
      <c r="S169" s="24"/>
      <c r="T169" s="24"/>
      <c r="U169" s="24"/>
      <c r="V169" s="25"/>
      <c r="W169" s="25"/>
      <c r="X169" s="25"/>
      <c r="Y169" s="25"/>
      <c r="Z169" s="25"/>
      <c r="AA169" s="25"/>
      <c r="AB169" s="24"/>
      <c r="AC169" s="24"/>
      <c r="AD169" s="24"/>
      <c r="AE169" s="24"/>
      <c r="AF169" s="24"/>
      <c r="AG169" s="24"/>
      <c r="AH169" s="24"/>
      <c r="AI169" s="23"/>
      <c r="AJ169" s="23"/>
      <c r="AK169" s="23"/>
    </row>
    <row r="170" spans="1:37" ht="12" customHeight="1">
      <c r="A170" s="23"/>
      <c r="B170" s="24"/>
      <c r="C170" s="24"/>
      <c r="D170" s="24"/>
      <c r="E170" s="24"/>
      <c r="F170" s="25"/>
      <c r="G170" s="25"/>
      <c r="H170" s="25"/>
      <c r="I170" s="25"/>
      <c r="J170" s="25"/>
      <c r="K170" s="25"/>
      <c r="L170" s="25"/>
      <c r="M170" s="25"/>
      <c r="N170" s="24"/>
      <c r="O170" s="24"/>
      <c r="P170" s="44"/>
      <c r="Q170" s="44"/>
      <c r="R170" s="24"/>
      <c r="S170" s="24"/>
      <c r="T170" s="24"/>
      <c r="U170" s="24"/>
      <c r="V170" s="25"/>
      <c r="W170" s="25"/>
      <c r="X170" s="25"/>
      <c r="Y170" s="25"/>
      <c r="Z170" s="25"/>
      <c r="AA170" s="25"/>
      <c r="AB170" s="45"/>
      <c r="AC170" s="45"/>
      <c r="AD170" s="45"/>
      <c r="AE170" s="45"/>
      <c r="AF170" s="45"/>
      <c r="AG170" s="45"/>
      <c r="AH170" s="45"/>
      <c r="AI170" s="23"/>
      <c r="AJ170" s="23"/>
      <c r="AK170" s="23"/>
    </row>
    <row r="171" spans="1:37" ht="16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9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9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4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16.5" customHeight="1">
      <c r="A175" s="2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3"/>
      <c r="AJ175" s="23"/>
      <c r="AK175" s="23"/>
    </row>
    <row r="176" spans="1:37" ht="9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16.5" customHeight="1">
      <c r="A177" s="23"/>
      <c r="B177" s="36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6"/>
      <c r="P177" s="26"/>
      <c r="Q177" s="36"/>
      <c r="R177" s="23"/>
      <c r="S177" s="23"/>
      <c r="T177" s="23"/>
      <c r="U177" s="23"/>
      <c r="V177" s="23"/>
      <c r="W177" s="23"/>
      <c r="X177" s="23"/>
      <c r="Y177" s="36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5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16.5" customHeight="1">
      <c r="A179" s="23"/>
      <c r="B179" s="36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ht="7.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16.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36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9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9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36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19.5" customHeight="1">
      <c r="A185" s="2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3"/>
      <c r="AJ185" s="23"/>
      <c r="AK185" s="23"/>
    </row>
    <row r="186" spans="1:37" ht="19.5" customHeight="1">
      <c r="A186" s="23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3"/>
      <c r="AJ186" s="23"/>
      <c r="AK186" s="23"/>
    </row>
    <row r="187" spans="1:37" ht="19.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23"/>
      <c r="AH187" s="23"/>
      <c r="AI187" s="23"/>
      <c r="AJ187" s="23"/>
      <c r="AK187" s="23"/>
    </row>
    <row r="188" spans="1:37" ht="19.5" customHeight="1">
      <c r="A188" s="23"/>
      <c r="B188" s="23"/>
      <c r="C188" s="23"/>
      <c r="D188" s="23"/>
      <c r="E188" s="23"/>
      <c r="F188" s="23"/>
      <c r="G188" s="23"/>
      <c r="H188" s="23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23"/>
      <c r="AI188" s="23"/>
      <c r="AJ188" s="23"/>
      <c r="AK188" s="23"/>
    </row>
    <row r="189" spans="1:37" ht="19.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34"/>
      <c r="Y189" s="42"/>
      <c r="Z189" s="42"/>
      <c r="AA189" s="42"/>
      <c r="AB189" s="42"/>
      <c r="AC189" s="42"/>
      <c r="AD189" s="42"/>
      <c r="AE189" s="42"/>
      <c r="AF189" s="42"/>
      <c r="AG189" s="42"/>
      <c r="AH189" s="23"/>
      <c r="AI189" s="23"/>
      <c r="AJ189" s="23"/>
      <c r="AK189" s="23"/>
    </row>
    <row r="190" spans="1:37" ht="19.5" customHeight="1">
      <c r="A190" s="23"/>
      <c r="B190" s="23"/>
      <c r="C190" s="23"/>
      <c r="D190" s="23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23"/>
      <c r="W190" s="23"/>
      <c r="X190" s="23"/>
      <c r="Y190" s="42"/>
      <c r="Z190" s="42"/>
      <c r="AA190" s="42"/>
      <c r="AB190" s="42"/>
      <c r="AC190" s="42"/>
      <c r="AD190" s="42"/>
      <c r="AE190" s="42"/>
      <c r="AF190" s="42"/>
      <c r="AG190" s="42"/>
      <c r="AH190" s="23"/>
      <c r="AI190" s="23"/>
      <c r="AJ190" s="23"/>
      <c r="AK190" s="23"/>
    </row>
    <row r="191" spans="1:37" ht="19.5" customHeight="1">
      <c r="A191" s="23"/>
      <c r="B191" s="23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23"/>
      <c r="N191" s="42"/>
      <c r="O191" s="42"/>
      <c r="P191" s="42"/>
      <c r="Q191" s="42"/>
      <c r="R191" s="42"/>
      <c r="S191" s="42"/>
      <c r="T191" s="42"/>
      <c r="U191" s="23"/>
      <c r="V191" s="23"/>
      <c r="W191" s="23"/>
      <c r="X191" s="23"/>
      <c r="Y191" s="23"/>
      <c r="Z191" s="23"/>
      <c r="AA191" s="23"/>
      <c r="AB191" s="42"/>
      <c r="AC191" s="42"/>
      <c r="AD191" s="42"/>
      <c r="AE191" s="42"/>
      <c r="AF191" s="42"/>
      <c r="AG191" s="42"/>
      <c r="AH191" s="23"/>
      <c r="AI191" s="23"/>
      <c r="AJ191" s="23"/>
      <c r="AK191" s="23"/>
    </row>
    <row r="192" spans="1:37" ht="9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ht="9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ht="9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ht="9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ht="9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ht="9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ht="9.75">
      <c r="A198" s="23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3"/>
      <c r="AJ198" s="23"/>
      <c r="AK198" s="23"/>
    </row>
    <row r="199" spans="1:37" ht="9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9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12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3"/>
      <c r="AJ201" s="23"/>
      <c r="AK201" s="23"/>
    </row>
    <row r="202" spans="1:37" ht="9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3"/>
      <c r="AJ202" s="23"/>
      <c r="AK202" s="23"/>
    </row>
    <row r="203" spans="1:37" ht="9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3"/>
      <c r="AJ203" s="23"/>
      <c r="AK203" s="23"/>
    </row>
    <row r="204" spans="1:37" ht="9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3"/>
      <c r="AJ204" s="23"/>
      <c r="AK204" s="23"/>
    </row>
    <row r="205" spans="1:37" ht="9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3"/>
      <c r="AJ205" s="23"/>
      <c r="AK205" s="23"/>
    </row>
    <row r="206" spans="1:37" ht="9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3"/>
      <c r="AJ206" s="23"/>
      <c r="AK206" s="23"/>
    </row>
    <row r="207" spans="1:37" ht="9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3"/>
      <c r="AJ207" s="23"/>
      <c r="AK207" s="23"/>
    </row>
    <row r="208" spans="1:37" ht="9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ht="9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ht="9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ht="9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ht="9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ht="9.75">
      <c r="A213" s="23"/>
      <c r="B213" s="46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9.75">
      <c r="A214" s="23"/>
      <c r="B214" s="46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9.75">
      <c r="A215" s="23"/>
      <c r="B215" s="46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ht="9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ht="9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41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ht="9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ht="9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</row>
    <row r="220" spans="1:37" ht="9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</row>
    <row r="221" spans="1:37" ht="9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</row>
    <row r="222" spans="1:37" ht="9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</row>
    <row r="223" spans="1:37" ht="9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</row>
    <row r="224" spans="1:37" ht="9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</row>
    <row r="225" spans="1:37" ht="9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</row>
    <row r="226" spans="1:37" ht="9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</row>
    <row r="227" spans="1:37" ht="9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</row>
    <row r="228" spans="1:37" ht="9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</row>
    <row r="229" spans="1:37" ht="9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</row>
  </sheetData>
  <mergeCells count="212">
    <mergeCell ref="AC34:AJ35"/>
    <mergeCell ref="E35:T35"/>
    <mergeCell ref="B83:B84"/>
    <mergeCell ref="U32:AB33"/>
    <mergeCell ref="S83:Z84"/>
    <mergeCell ref="D34:D35"/>
    <mergeCell ref="E34:T34"/>
    <mergeCell ref="U34:AB35"/>
    <mergeCell ref="D36:D37"/>
    <mergeCell ref="E36:T36"/>
    <mergeCell ref="Z5:AE5"/>
    <mergeCell ref="AG5:AJ5"/>
    <mergeCell ref="D5:S5"/>
    <mergeCell ref="T5:Y5"/>
    <mergeCell ref="D6:T6"/>
    <mergeCell ref="D7:U7"/>
    <mergeCell ref="D13:AJ13"/>
    <mergeCell ref="D14:AJ14"/>
    <mergeCell ref="D9:AJ9"/>
    <mergeCell ref="D10:AJ10"/>
    <mergeCell ref="D11:AJ11"/>
    <mergeCell ref="D12:AJ12"/>
    <mergeCell ref="D15:T16"/>
    <mergeCell ref="U15:AJ15"/>
    <mergeCell ref="U16:AB16"/>
    <mergeCell ref="AC16:AJ16"/>
    <mergeCell ref="AC20:AJ21"/>
    <mergeCell ref="E21:T21"/>
    <mergeCell ref="U20:AB21"/>
    <mergeCell ref="AC17:AJ19"/>
    <mergeCell ref="E18:T18"/>
    <mergeCell ref="U17:AB19"/>
    <mergeCell ref="D17:D19"/>
    <mergeCell ref="E17:T17"/>
    <mergeCell ref="E19:T19"/>
    <mergeCell ref="D20:D21"/>
    <mergeCell ref="E20:T20"/>
    <mergeCell ref="D22:D23"/>
    <mergeCell ref="E22:T22"/>
    <mergeCell ref="U22:AB23"/>
    <mergeCell ref="AC22:AJ23"/>
    <mergeCell ref="E23:T23"/>
    <mergeCell ref="AC27:AJ29"/>
    <mergeCell ref="E28:T28"/>
    <mergeCell ref="E29:T29"/>
    <mergeCell ref="D25:T26"/>
    <mergeCell ref="U25:AJ25"/>
    <mergeCell ref="U26:AB26"/>
    <mergeCell ref="AC26:AJ26"/>
    <mergeCell ref="D27:D29"/>
    <mergeCell ref="E27:T27"/>
    <mergeCell ref="U27:AB29"/>
    <mergeCell ref="U30:AB31"/>
    <mergeCell ref="AC30:AJ31"/>
    <mergeCell ref="E31:T31"/>
    <mergeCell ref="D32:D33"/>
    <mergeCell ref="E32:T32"/>
    <mergeCell ref="AC32:AJ33"/>
    <mergeCell ref="E33:T33"/>
    <mergeCell ref="D30:D31"/>
    <mergeCell ref="E30:T30"/>
    <mergeCell ref="U36:AB37"/>
    <mergeCell ref="AC36:AJ37"/>
    <mergeCell ref="E37:T37"/>
    <mergeCell ref="D38:D39"/>
    <mergeCell ref="E38:T38"/>
    <mergeCell ref="U38:AB39"/>
    <mergeCell ref="AC38:AJ39"/>
    <mergeCell ref="E39:T39"/>
    <mergeCell ref="D40:D42"/>
    <mergeCell ref="E40:T40"/>
    <mergeCell ref="U40:AB42"/>
    <mergeCell ref="AC40:AJ42"/>
    <mergeCell ref="E41:T41"/>
    <mergeCell ref="E42:T42"/>
    <mergeCell ref="D43:AJ43"/>
    <mergeCell ref="D44:AJ44"/>
    <mergeCell ref="D45:AJ45"/>
    <mergeCell ref="D46:AJ46"/>
    <mergeCell ref="D48:T49"/>
    <mergeCell ref="U48:X49"/>
    <mergeCell ref="Y48:AB48"/>
    <mergeCell ref="AC48:AF48"/>
    <mergeCell ref="AG48:AJ48"/>
    <mergeCell ref="Y49:AB49"/>
    <mergeCell ref="AC49:AF49"/>
    <mergeCell ref="AG49:AJ49"/>
    <mergeCell ref="AG50:AJ50"/>
    <mergeCell ref="E51:T51"/>
    <mergeCell ref="U51:X51"/>
    <mergeCell ref="Y51:AB51"/>
    <mergeCell ref="AC51:AF51"/>
    <mergeCell ref="AG51:AJ51"/>
    <mergeCell ref="E50:T50"/>
    <mergeCell ref="U50:X50"/>
    <mergeCell ref="Y50:AB50"/>
    <mergeCell ref="AC50:AF50"/>
    <mergeCell ref="AG52:AJ52"/>
    <mergeCell ref="E53:T53"/>
    <mergeCell ref="U53:X53"/>
    <mergeCell ref="Y53:AB53"/>
    <mergeCell ref="AC53:AF53"/>
    <mergeCell ref="AG53:AJ53"/>
    <mergeCell ref="E52:T52"/>
    <mergeCell ref="U52:X52"/>
    <mergeCell ref="Y52:AB52"/>
    <mergeCell ref="AC52:AF52"/>
    <mergeCell ref="AG54:AJ54"/>
    <mergeCell ref="D56:T57"/>
    <mergeCell ref="U56:AJ56"/>
    <mergeCell ref="U57:AB57"/>
    <mergeCell ref="AC57:AJ57"/>
    <mergeCell ref="E54:T54"/>
    <mergeCell ref="U54:X54"/>
    <mergeCell ref="Y54:AB54"/>
    <mergeCell ref="AC54:AF54"/>
    <mergeCell ref="D58:D59"/>
    <mergeCell ref="E58:T58"/>
    <mergeCell ref="U58:AB59"/>
    <mergeCell ref="AC58:AJ59"/>
    <mergeCell ref="E59:T59"/>
    <mergeCell ref="D60:D61"/>
    <mergeCell ref="E60:T60"/>
    <mergeCell ref="U60:AB61"/>
    <mergeCell ref="AC60:AJ61"/>
    <mergeCell ref="E61:T61"/>
    <mergeCell ref="AC64:AJ65"/>
    <mergeCell ref="E65:T65"/>
    <mergeCell ref="D62:D63"/>
    <mergeCell ref="E62:T62"/>
    <mergeCell ref="U62:AB63"/>
    <mergeCell ref="AC62:AJ63"/>
    <mergeCell ref="E63:T63"/>
    <mergeCell ref="D64:D65"/>
    <mergeCell ref="E64:T64"/>
    <mergeCell ref="U64:AB65"/>
    <mergeCell ref="U66:AB67"/>
    <mergeCell ref="AC66:AJ67"/>
    <mergeCell ref="E67:T67"/>
    <mergeCell ref="D68:D69"/>
    <mergeCell ref="E68:T68"/>
    <mergeCell ref="U68:AB69"/>
    <mergeCell ref="AC68:AJ69"/>
    <mergeCell ref="E69:T69"/>
    <mergeCell ref="D66:D67"/>
    <mergeCell ref="E66:T66"/>
    <mergeCell ref="D71:N71"/>
    <mergeCell ref="B74:AH74"/>
    <mergeCell ref="B76:R77"/>
    <mergeCell ref="S76:AH76"/>
    <mergeCell ref="S77:Z77"/>
    <mergeCell ref="AA77:AH77"/>
    <mergeCell ref="B78:B79"/>
    <mergeCell ref="C78:R78"/>
    <mergeCell ref="S78:Z79"/>
    <mergeCell ref="AA78:AH79"/>
    <mergeCell ref="C79:R79"/>
    <mergeCell ref="B80:B81"/>
    <mergeCell ref="C80:R80"/>
    <mergeCell ref="S80:Z81"/>
    <mergeCell ref="AA80:AH81"/>
    <mergeCell ref="C81:R81"/>
    <mergeCell ref="C82:R82"/>
    <mergeCell ref="S82:Z82"/>
    <mergeCell ref="C84:R84"/>
    <mergeCell ref="AA84:AH84"/>
    <mergeCell ref="C83:R83"/>
    <mergeCell ref="AA83:AH83"/>
    <mergeCell ref="B89:AH89"/>
    <mergeCell ref="B90:AH90"/>
    <mergeCell ref="B91:AH91"/>
    <mergeCell ref="B92:AH92"/>
    <mergeCell ref="B93:D93"/>
    <mergeCell ref="E93:F93"/>
    <mergeCell ref="B95:R96"/>
    <mergeCell ref="S95:AH95"/>
    <mergeCell ref="S96:Z96"/>
    <mergeCell ref="AA96:AH96"/>
    <mergeCell ref="C97:R97"/>
    <mergeCell ref="S97:Z97"/>
    <mergeCell ref="AA97:AH97"/>
    <mergeCell ref="C98:R98"/>
    <mergeCell ref="S98:Z98"/>
    <mergeCell ref="AA98:AH98"/>
    <mergeCell ref="C99:R99"/>
    <mergeCell ref="S99:Z99"/>
    <mergeCell ref="AA99:AH99"/>
    <mergeCell ref="B100:B101"/>
    <mergeCell ref="C100:R100"/>
    <mergeCell ref="S100:Z101"/>
    <mergeCell ref="AA100:AH101"/>
    <mergeCell ref="C101:R101"/>
    <mergeCell ref="B102:B103"/>
    <mergeCell ref="C102:R102"/>
    <mergeCell ref="S102:Z103"/>
    <mergeCell ref="AA102:AH103"/>
    <mergeCell ref="C103:R103"/>
    <mergeCell ref="C104:R104"/>
    <mergeCell ref="S104:Z104"/>
    <mergeCell ref="AA104:AH104"/>
    <mergeCell ref="C105:R105"/>
    <mergeCell ref="S105:Z105"/>
    <mergeCell ref="AA105:AH105"/>
    <mergeCell ref="C109:R109"/>
    <mergeCell ref="S109:Z109"/>
    <mergeCell ref="AA109:AH109"/>
    <mergeCell ref="C106:R106"/>
    <mergeCell ref="S106:Z106"/>
    <mergeCell ref="AA106:AH106"/>
    <mergeCell ref="C107:R107"/>
    <mergeCell ref="S107:Z107"/>
    <mergeCell ref="AA107:AH107"/>
  </mergeCells>
  <conditionalFormatting sqref="A4:AK121">
    <cfRule type="expression" priority="1" dxfId="1" stopIfTrue="1">
      <formula>Barva=2</formula>
    </cfRule>
  </conditionalFormatting>
  <dataValidations count="2">
    <dataValidation type="list" showInputMessage="1" showErrorMessage="1" sqref="S78:Z79">
      <formula1>$AL$78:$AL$79</formula1>
    </dataValidation>
    <dataValidation type="list" showInputMessage="1" showErrorMessage="1" sqref="S80:Z81">
      <formula1>$AL$80:$AL$81</formula1>
    </dataValidation>
  </dataValidations>
  <printOptions/>
  <pageMargins left="0.2362204724409449" right="0.2362204724409449" top="0.31496062992125984" bottom="0.35433070866141736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K201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Z5" sqref="Z5:AE5"/>
    </sheetView>
  </sheetViews>
  <sheetFormatPr defaultColWidth="9.140625" defaultRowHeight="12.75"/>
  <cols>
    <col min="1" max="37" width="2.7109375" style="22" customWidth="1"/>
    <col min="38" max="16384" width="9.140625" style="22" customWidth="1"/>
  </cols>
  <sheetData>
    <row r="1" spans="1:37" ht="3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53.25" customHeight="1">
      <c r="A2" s="58"/>
      <c r="B2" s="24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8"/>
      <c r="Z2" s="58"/>
      <c r="AA2" s="58"/>
      <c r="AB2" s="58"/>
      <c r="AC2" s="58"/>
      <c r="AD2" s="58"/>
      <c r="AE2" s="59"/>
      <c r="AF2" s="58"/>
      <c r="AG2" s="58"/>
      <c r="AH2" s="58"/>
      <c r="AI2" s="58"/>
      <c r="AJ2" s="58"/>
      <c r="AK2" s="58"/>
    </row>
    <row r="3" spans="1:37" ht="3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21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7" ht="15.75" customHeight="1">
      <c r="A5" s="164"/>
      <c r="B5" s="164"/>
      <c r="C5" s="164"/>
      <c r="D5" s="1009" t="s">
        <v>329</v>
      </c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855" t="s">
        <v>231</v>
      </c>
      <c r="U5" s="855"/>
      <c r="V5" s="855"/>
      <c r="W5" s="855"/>
      <c r="X5" s="855"/>
      <c r="Y5" s="1219"/>
      <c r="Z5" s="1215">
        <f>LOWER(DZPFO!D10)</f>
      </c>
      <c r="AA5" s="1216"/>
      <c r="AB5" s="1216"/>
      <c r="AC5" s="1216"/>
      <c r="AD5" s="1216"/>
      <c r="AE5" s="1216"/>
      <c r="AF5" s="83" t="s">
        <v>5</v>
      </c>
      <c r="AG5" s="1217">
        <f>LOWER(DZPFO!K10)</f>
      </c>
      <c r="AH5" s="1216"/>
      <c r="AI5" s="1216"/>
      <c r="AJ5" s="1218"/>
      <c r="AK5" s="164"/>
    </row>
    <row r="6" spans="1:37" ht="12" customHeight="1">
      <c r="A6" s="164"/>
      <c r="B6" s="164"/>
      <c r="C6" s="164"/>
      <c r="D6" s="1002" t="s">
        <v>158</v>
      </c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19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</row>
    <row r="7" spans="1:37" ht="15.75" customHeight="1">
      <c r="A7" s="164"/>
      <c r="B7" s="164"/>
      <c r="C7" s="164"/>
      <c r="D7" s="998" t="s">
        <v>518</v>
      </c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003"/>
      <c r="V7" s="783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</row>
    <row r="8" spans="1:37" ht="9.75" customHeight="1">
      <c r="A8" s="164"/>
      <c r="B8" s="164"/>
      <c r="C8" s="164"/>
      <c r="D8" s="1195"/>
      <c r="E8" s="1196"/>
      <c r="F8" s="1196"/>
      <c r="G8" s="1196"/>
      <c r="H8" s="1196"/>
      <c r="I8" s="1196"/>
      <c r="J8" s="1196"/>
      <c r="K8" s="1196"/>
      <c r="L8" s="1196"/>
      <c r="M8" s="1196"/>
      <c r="N8" s="1196"/>
      <c r="O8" s="1196"/>
      <c r="P8" s="1196"/>
      <c r="Q8" s="1196"/>
      <c r="R8" s="1196"/>
      <c r="S8" s="1196"/>
      <c r="T8" s="1196"/>
      <c r="U8" s="1196"/>
      <c r="V8" s="1196"/>
      <c r="W8" s="1196"/>
      <c r="X8" s="1196"/>
      <c r="Y8" s="1196"/>
      <c r="Z8" s="1196"/>
      <c r="AA8" s="1196"/>
      <c r="AB8" s="1196"/>
      <c r="AC8" s="1196"/>
      <c r="AD8" s="1196"/>
      <c r="AE8" s="1196"/>
      <c r="AF8" s="1196"/>
      <c r="AG8" s="1196"/>
      <c r="AH8" s="1196"/>
      <c r="AI8" s="1196"/>
      <c r="AJ8" s="1196"/>
      <c r="AK8" s="164"/>
    </row>
    <row r="9" spans="1:37" ht="30" customHeight="1">
      <c r="A9" s="164"/>
      <c r="B9" s="164"/>
      <c r="C9" s="164"/>
      <c r="D9" s="1220" t="s">
        <v>519</v>
      </c>
      <c r="E9" s="1220"/>
      <c r="F9" s="1220"/>
      <c r="G9" s="1220"/>
      <c r="H9" s="1220"/>
      <c r="I9" s="1220"/>
      <c r="J9" s="1220"/>
      <c r="K9" s="1220"/>
      <c r="L9" s="1220"/>
      <c r="M9" s="1220"/>
      <c r="N9" s="1220"/>
      <c r="O9" s="1220"/>
      <c r="P9" s="1220"/>
      <c r="Q9" s="1220"/>
      <c r="R9" s="1220"/>
      <c r="S9" s="1220"/>
      <c r="T9" s="1220"/>
      <c r="U9" s="1220"/>
      <c r="V9" s="1220"/>
      <c r="W9" s="1220"/>
      <c r="X9" s="1220"/>
      <c r="Y9" s="1220"/>
      <c r="Z9" s="1220"/>
      <c r="AA9" s="1220"/>
      <c r="AB9" s="1220"/>
      <c r="AC9" s="1220"/>
      <c r="AD9" s="1220"/>
      <c r="AE9" s="1220"/>
      <c r="AF9" s="1220"/>
      <c r="AG9" s="1220"/>
      <c r="AH9" s="1220"/>
      <c r="AI9" s="1220"/>
      <c r="AJ9" s="1220"/>
      <c r="AK9" s="164"/>
    </row>
    <row r="10" spans="1:37" ht="15" customHeight="1">
      <c r="A10" s="164"/>
      <c r="B10" s="164"/>
      <c r="C10" s="164"/>
      <c r="D10" s="1052"/>
      <c r="E10" s="739"/>
      <c r="F10" s="739"/>
      <c r="G10" s="739"/>
      <c r="H10" s="739"/>
      <c r="I10" s="739"/>
      <c r="J10" s="739"/>
      <c r="K10" s="739"/>
      <c r="L10" s="739"/>
      <c r="M10" s="739"/>
      <c r="N10" s="739"/>
      <c r="O10" s="739"/>
      <c r="P10" s="739"/>
      <c r="Q10" s="739"/>
      <c r="R10" s="739"/>
      <c r="S10" s="739"/>
      <c r="T10" s="1053"/>
      <c r="U10" s="1056" t="s">
        <v>267</v>
      </c>
      <c r="V10" s="480"/>
      <c r="W10" s="480"/>
      <c r="X10" s="480"/>
      <c r="Y10" s="480"/>
      <c r="Z10" s="480"/>
      <c r="AA10" s="480"/>
      <c r="AB10" s="480"/>
      <c r="AC10" s="913"/>
      <c r="AD10" s="913"/>
      <c r="AE10" s="913"/>
      <c r="AF10" s="913"/>
      <c r="AG10" s="913"/>
      <c r="AH10" s="913"/>
      <c r="AI10" s="913"/>
      <c r="AJ10" s="1057"/>
      <c r="AK10" s="164"/>
    </row>
    <row r="11" spans="1:37" ht="15" customHeight="1">
      <c r="A11" s="164"/>
      <c r="B11" s="164"/>
      <c r="C11" s="164"/>
      <c r="D11" s="1054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1055"/>
      <c r="U11" s="969" t="s">
        <v>33</v>
      </c>
      <c r="V11" s="506"/>
      <c r="W11" s="506"/>
      <c r="X11" s="506"/>
      <c r="Y11" s="506"/>
      <c r="Z11" s="506"/>
      <c r="AA11" s="506"/>
      <c r="AB11" s="970"/>
      <c r="AC11" s="969" t="s">
        <v>34</v>
      </c>
      <c r="AD11" s="506"/>
      <c r="AE11" s="506"/>
      <c r="AF11" s="506"/>
      <c r="AG11" s="506"/>
      <c r="AH11" s="506"/>
      <c r="AI11" s="506"/>
      <c r="AJ11" s="507"/>
      <c r="AK11" s="164"/>
    </row>
    <row r="12" spans="1:37" ht="27.75" customHeight="1">
      <c r="A12" s="164"/>
      <c r="B12" s="164"/>
      <c r="C12" s="164"/>
      <c r="D12" s="226">
        <v>401</v>
      </c>
      <c r="E12" s="1037" t="s">
        <v>330</v>
      </c>
      <c r="F12" s="1037"/>
      <c r="G12" s="1037"/>
      <c r="H12" s="1037"/>
      <c r="I12" s="1037"/>
      <c r="J12" s="1037"/>
      <c r="K12" s="1037"/>
      <c r="L12" s="1037"/>
      <c r="M12" s="1037"/>
      <c r="N12" s="1037"/>
      <c r="O12" s="1037"/>
      <c r="P12" s="1037"/>
      <c r="Q12" s="1037"/>
      <c r="R12" s="1037"/>
      <c r="S12" s="1037"/>
      <c r="T12" s="1038"/>
      <c r="U12" s="1029"/>
      <c r="V12" s="1076"/>
      <c r="W12" s="1076"/>
      <c r="X12" s="1076"/>
      <c r="Y12" s="1076"/>
      <c r="Z12" s="1076"/>
      <c r="AA12" s="1076"/>
      <c r="AB12" s="1077"/>
      <c r="AC12" s="959"/>
      <c r="AD12" s="571"/>
      <c r="AE12" s="571"/>
      <c r="AF12" s="571"/>
      <c r="AG12" s="571"/>
      <c r="AH12" s="571"/>
      <c r="AI12" s="571"/>
      <c r="AJ12" s="572"/>
      <c r="AK12" s="164"/>
    </row>
    <row r="13" spans="1:37" ht="13.5" customHeight="1">
      <c r="A13" s="164"/>
      <c r="B13" s="164"/>
      <c r="C13" s="164"/>
      <c r="D13" s="227">
        <v>402</v>
      </c>
      <c r="E13" s="1205" t="s">
        <v>331</v>
      </c>
      <c r="F13" s="1205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206"/>
      <c r="U13" s="1029"/>
      <c r="V13" s="1030"/>
      <c r="W13" s="1030"/>
      <c r="X13" s="1030"/>
      <c r="Y13" s="1030"/>
      <c r="Z13" s="1030"/>
      <c r="AA13" s="1030"/>
      <c r="AB13" s="1031"/>
      <c r="AC13" s="959"/>
      <c r="AD13" s="571"/>
      <c r="AE13" s="571"/>
      <c r="AF13" s="571"/>
      <c r="AG13" s="571"/>
      <c r="AH13" s="571"/>
      <c r="AI13" s="571"/>
      <c r="AJ13" s="572"/>
      <c r="AK13" s="164"/>
    </row>
    <row r="14" spans="1:37" ht="13.5" customHeight="1">
      <c r="A14" s="164"/>
      <c r="B14" s="164"/>
      <c r="C14" s="164"/>
      <c r="D14" s="228"/>
      <c r="E14" s="1209" t="s">
        <v>332</v>
      </c>
      <c r="F14" s="1209"/>
      <c r="G14" s="1209"/>
      <c r="H14" s="1209"/>
      <c r="I14" s="1209"/>
      <c r="J14" s="1209"/>
      <c r="K14" s="1209"/>
      <c r="L14" s="1209"/>
      <c r="M14" s="1209"/>
      <c r="N14" s="1209"/>
      <c r="O14" s="1209"/>
      <c r="P14" s="1209"/>
      <c r="Q14" s="1209"/>
      <c r="R14" s="1209"/>
      <c r="S14" s="1209"/>
      <c r="T14" s="1210"/>
      <c r="U14" s="1032"/>
      <c r="V14" s="1033"/>
      <c r="W14" s="1033"/>
      <c r="X14" s="1033"/>
      <c r="Y14" s="1033"/>
      <c r="Z14" s="1033"/>
      <c r="AA14" s="1033"/>
      <c r="AB14" s="1034"/>
      <c r="AC14" s="960"/>
      <c r="AD14" s="961"/>
      <c r="AE14" s="961"/>
      <c r="AF14" s="961"/>
      <c r="AG14" s="961"/>
      <c r="AH14" s="961"/>
      <c r="AI14" s="961"/>
      <c r="AJ14" s="1036"/>
      <c r="AK14" s="164"/>
    </row>
    <row r="15" spans="1:37" ht="13.5" customHeight="1">
      <c r="A15" s="164"/>
      <c r="B15" s="164"/>
      <c r="C15" s="164"/>
      <c r="D15" s="226">
        <v>403</v>
      </c>
      <c r="E15" s="1205" t="s">
        <v>333</v>
      </c>
      <c r="F15" s="1205"/>
      <c r="G15" s="1205"/>
      <c r="H15" s="1205"/>
      <c r="I15" s="1205"/>
      <c r="J15" s="1205"/>
      <c r="K15" s="1205"/>
      <c r="L15" s="1205"/>
      <c r="M15" s="1205"/>
      <c r="N15" s="1205"/>
      <c r="O15" s="1205"/>
      <c r="P15" s="1205"/>
      <c r="Q15" s="1205"/>
      <c r="R15" s="1205"/>
      <c r="S15" s="1205"/>
      <c r="T15" s="1206"/>
      <c r="U15" s="1029"/>
      <c r="V15" s="1076"/>
      <c r="W15" s="1076"/>
      <c r="X15" s="1076"/>
      <c r="Y15" s="1076"/>
      <c r="Z15" s="1076"/>
      <c r="AA15" s="1076"/>
      <c r="AB15" s="1077"/>
      <c r="AC15" s="959"/>
      <c r="AD15" s="571"/>
      <c r="AE15" s="571"/>
      <c r="AF15" s="571"/>
      <c r="AG15" s="571"/>
      <c r="AH15" s="571"/>
      <c r="AI15" s="571"/>
      <c r="AJ15" s="572"/>
      <c r="AK15" s="164"/>
    </row>
    <row r="16" spans="1:37" ht="13.5" customHeight="1">
      <c r="A16" s="164"/>
      <c r="B16" s="164"/>
      <c r="C16" s="164"/>
      <c r="D16" s="229"/>
      <c r="E16" s="1211" t="s">
        <v>332</v>
      </c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2"/>
      <c r="U16" s="1043"/>
      <c r="V16" s="1044"/>
      <c r="W16" s="1044"/>
      <c r="X16" s="1044"/>
      <c r="Y16" s="1044"/>
      <c r="Z16" s="1044"/>
      <c r="AA16" s="1044"/>
      <c r="AB16" s="1045"/>
      <c r="AC16" s="990"/>
      <c r="AD16" s="1046"/>
      <c r="AE16" s="1046"/>
      <c r="AF16" s="1046"/>
      <c r="AG16" s="1046"/>
      <c r="AH16" s="1046"/>
      <c r="AI16" s="1046"/>
      <c r="AJ16" s="1047"/>
      <c r="AK16" s="164"/>
    </row>
    <row r="17" spans="1:37" ht="27.75" customHeight="1">
      <c r="A17" s="164"/>
      <c r="B17" s="164"/>
      <c r="C17" s="164"/>
      <c r="D17" s="226">
        <v>404</v>
      </c>
      <c r="E17" s="1213" t="s">
        <v>334</v>
      </c>
      <c r="F17" s="1213"/>
      <c r="G17" s="1213"/>
      <c r="H17" s="1213"/>
      <c r="I17" s="1213"/>
      <c r="J17" s="1213"/>
      <c r="K17" s="1213"/>
      <c r="L17" s="1213"/>
      <c r="M17" s="1213"/>
      <c r="N17" s="1213"/>
      <c r="O17" s="1213"/>
      <c r="P17" s="1213"/>
      <c r="Q17" s="1213"/>
      <c r="R17" s="1213"/>
      <c r="S17" s="1213"/>
      <c r="T17" s="1214"/>
      <c r="U17" s="1029"/>
      <c r="V17" s="1076"/>
      <c r="W17" s="1076"/>
      <c r="X17" s="1076"/>
      <c r="Y17" s="1076"/>
      <c r="Z17" s="1076"/>
      <c r="AA17" s="1076"/>
      <c r="AB17" s="1077"/>
      <c r="AC17" s="959"/>
      <c r="AD17" s="571"/>
      <c r="AE17" s="571"/>
      <c r="AF17" s="571"/>
      <c r="AG17" s="571"/>
      <c r="AH17" s="571"/>
      <c r="AI17" s="571"/>
      <c r="AJ17" s="572"/>
      <c r="AK17" s="164"/>
    </row>
    <row r="18" spans="1:37" ht="27.75" customHeight="1">
      <c r="A18" s="164"/>
      <c r="B18" s="164"/>
      <c r="C18" s="164"/>
      <c r="D18" s="226">
        <v>405</v>
      </c>
      <c r="E18" s="1213" t="s">
        <v>335</v>
      </c>
      <c r="F18" s="1213"/>
      <c r="G18" s="1213"/>
      <c r="H18" s="1213"/>
      <c r="I18" s="1213"/>
      <c r="J18" s="1213"/>
      <c r="K18" s="1213"/>
      <c r="L18" s="1213"/>
      <c r="M18" s="1213"/>
      <c r="N18" s="1213"/>
      <c r="O18" s="1213"/>
      <c r="P18" s="1213"/>
      <c r="Q18" s="1213"/>
      <c r="R18" s="1213"/>
      <c r="S18" s="1213"/>
      <c r="T18" s="1214"/>
      <c r="U18" s="1029">
        <f>U12</f>
        <v>0</v>
      </c>
      <c r="V18" s="1076"/>
      <c r="W18" s="1076"/>
      <c r="X18" s="1076"/>
      <c r="Y18" s="1076"/>
      <c r="Z18" s="1076"/>
      <c r="AA18" s="1076"/>
      <c r="AB18" s="1077"/>
      <c r="AC18" s="959"/>
      <c r="AD18" s="571"/>
      <c r="AE18" s="571"/>
      <c r="AF18" s="571"/>
      <c r="AG18" s="571"/>
      <c r="AH18" s="571"/>
      <c r="AI18" s="571"/>
      <c r="AJ18" s="572"/>
      <c r="AK18" s="164"/>
    </row>
    <row r="19" spans="1:37" ht="13.5" customHeight="1">
      <c r="A19" s="164"/>
      <c r="B19" s="164"/>
      <c r="C19" s="164"/>
      <c r="D19" s="226">
        <v>406</v>
      </c>
      <c r="E19" s="1205" t="s">
        <v>336</v>
      </c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5"/>
      <c r="Q19" s="1205"/>
      <c r="R19" s="1205"/>
      <c r="S19" s="1205"/>
      <c r="T19" s="1206"/>
      <c r="U19" s="1029">
        <f>U13</f>
        <v>0</v>
      </c>
      <c r="V19" s="1076"/>
      <c r="W19" s="1076"/>
      <c r="X19" s="1076"/>
      <c r="Y19" s="1076"/>
      <c r="Z19" s="1076"/>
      <c r="AA19" s="1076"/>
      <c r="AB19" s="1077"/>
      <c r="AC19" s="959"/>
      <c r="AD19" s="571"/>
      <c r="AE19" s="571"/>
      <c r="AF19" s="571"/>
      <c r="AG19" s="571"/>
      <c r="AH19" s="571"/>
      <c r="AI19" s="571"/>
      <c r="AJ19" s="572"/>
      <c r="AK19" s="164"/>
    </row>
    <row r="20" spans="1:37" ht="13.5" customHeight="1">
      <c r="A20" s="164"/>
      <c r="B20" s="164"/>
      <c r="C20" s="164"/>
      <c r="D20" s="229"/>
      <c r="E20" s="1211" t="s">
        <v>337</v>
      </c>
      <c r="F20" s="1211"/>
      <c r="G20" s="1211"/>
      <c r="H20" s="1211"/>
      <c r="I20" s="1211"/>
      <c r="J20" s="1211"/>
      <c r="K20" s="1211"/>
      <c r="L20" s="1211"/>
      <c r="M20" s="1211"/>
      <c r="N20" s="1211"/>
      <c r="O20" s="1211"/>
      <c r="P20" s="1211"/>
      <c r="Q20" s="1211"/>
      <c r="R20" s="1211"/>
      <c r="S20" s="1211"/>
      <c r="T20" s="1212"/>
      <c r="U20" s="1043"/>
      <c r="V20" s="1044"/>
      <c r="W20" s="1044"/>
      <c r="X20" s="1044"/>
      <c r="Y20" s="1044"/>
      <c r="Z20" s="1044"/>
      <c r="AA20" s="1044"/>
      <c r="AB20" s="1045"/>
      <c r="AC20" s="990"/>
      <c r="AD20" s="1046"/>
      <c r="AE20" s="1046"/>
      <c r="AF20" s="1046"/>
      <c r="AG20" s="1046"/>
      <c r="AH20" s="1046"/>
      <c r="AI20" s="1046"/>
      <c r="AJ20" s="1047"/>
      <c r="AK20" s="164"/>
    </row>
    <row r="21" spans="1:37" ht="13.5" customHeight="1">
      <c r="A21" s="164"/>
      <c r="B21" s="164"/>
      <c r="C21" s="164"/>
      <c r="D21" s="226">
        <v>407</v>
      </c>
      <c r="E21" s="1205" t="s">
        <v>338</v>
      </c>
      <c r="F21" s="1205"/>
      <c r="G21" s="1205"/>
      <c r="H21" s="1205"/>
      <c r="I21" s="1205"/>
      <c r="J21" s="1205"/>
      <c r="K21" s="1205"/>
      <c r="L21" s="1205"/>
      <c r="M21" s="1205"/>
      <c r="N21" s="1205"/>
      <c r="O21" s="1205"/>
      <c r="P21" s="1205"/>
      <c r="Q21" s="1205"/>
      <c r="R21" s="1205"/>
      <c r="S21" s="1205"/>
      <c r="T21" s="1206"/>
      <c r="U21" s="1029">
        <f>U15-U17</f>
        <v>0</v>
      </c>
      <c r="V21" s="1076"/>
      <c r="W21" s="1076"/>
      <c r="X21" s="1076"/>
      <c r="Y21" s="1076"/>
      <c r="Z21" s="1076"/>
      <c r="AA21" s="1076"/>
      <c r="AB21" s="1076"/>
      <c r="AC21" s="959"/>
      <c r="AD21" s="571"/>
      <c r="AE21" s="571"/>
      <c r="AF21" s="571"/>
      <c r="AG21" s="571"/>
      <c r="AH21" s="571"/>
      <c r="AI21" s="571"/>
      <c r="AJ21" s="572"/>
      <c r="AK21" s="164"/>
    </row>
    <row r="22" spans="1:37" ht="13.5" customHeight="1">
      <c r="A22" s="164"/>
      <c r="B22" s="164"/>
      <c r="C22" s="164"/>
      <c r="D22" s="229"/>
      <c r="E22" s="1211" t="s">
        <v>339</v>
      </c>
      <c r="F22" s="1211"/>
      <c r="G22" s="1211"/>
      <c r="H22" s="1211"/>
      <c r="I22" s="1211"/>
      <c r="J22" s="1211"/>
      <c r="K22" s="1211"/>
      <c r="L22" s="1211"/>
      <c r="M22" s="1211"/>
      <c r="N22" s="1211"/>
      <c r="O22" s="1211"/>
      <c r="P22" s="1211"/>
      <c r="Q22" s="1211"/>
      <c r="R22" s="1211"/>
      <c r="S22" s="1211"/>
      <c r="T22" s="1212"/>
      <c r="U22" s="1043"/>
      <c r="V22" s="1044"/>
      <c r="W22" s="1044"/>
      <c r="X22" s="1044"/>
      <c r="Y22" s="1044"/>
      <c r="Z22" s="1044"/>
      <c r="AA22" s="1044"/>
      <c r="AB22" s="1044"/>
      <c r="AC22" s="990"/>
      <c r="AD22" s="1046"/>
      <c r="AE22" s="1046"/>
      <c r="AF22" s="1046"/>
      <c r="AG22" s="1046"/>
      <c r="AH22" s="1046"/>
      <c r="AI22" s="1046"/>
      <c r="AJ22" s="1047"/>
      <c r="AK22" s="164"/>
    </row>
    <row r="23" spans="1:37" ht="13.5" customHeight="1">
      <c r="A23" s="164"/>
      <c r="B23" s="164"/>
      <c r="C23" s="164"/>
      <c r="D23" s="226">
        <v>408</v>
      </c>
      <c r="E23" s="1205" t="s">
        <v>340</v>
      </c>
      <c r="F23" s="1205"/>
      <c r="G23" s="1205"/>
      <c r="H23" s="1205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05"/>
      <c r="T23" s="1206"/>
      <c r="U23" s="1029">
        <f>(U18+U21)*0.15</f>
        <v>0</v>
      </c>
      <c r="V23" s="1076"/>
      <c r="W23" s="1076"/>
      <c r="X23" s="1076"/>
      <c r="Y23" s="1076"/>
      <c r="Z23" s="1076"/>
      <c r="AA23" s="1076"/>
      <c r="AB23" s="1076"/>
      <c r="AC23" s="959"/>
      <c r="AD23" s="571"/>
      <c r="AE23" s="571"/>
      <c r="AF23" s="571"/>
      <c r="AG23" s="571"/>
      <c r="AH23" s="571"/>
      <c r="AI23" s="571"/>
      <c r="AJ23" s="572"/>
      <c r="AK23" s="164"/>
    </row>
    <row r="24" spans="1:37" ht="13.5" customHeight="1">
      <c r="A24" s="164"/>
      <c r="B24" s="164"/>
      <c r="C24" s="164"/>
      <c r="D24" s="229"/>
      <c r="E24" s="1211" t="s">
        <v>341</v>
      </c>
      <c r="F24" s="1211"/>
      <c r="G24" s="1211"/>
      <c r="H24" s="1211"/>
      <c r="I24" s="1211"/>
      <c r="J24" s="1211"/>
      <c r="K24" s="1211"/>
      <c r="L24" s="1211"/>
      <c r="M24" s="1211"/>
      <c r="N24" s="1211"/>
      <c r="O24" s="1211"/>
      <c r="P24" s="1211"/>
      <c r="Q24" s="1211"/>
      <c r="R24" s="1211"/>
      <c r="S24" s="1211"/>
      <c r="T24" s="1212"/>
      <c r="U24" s="1043"/>
      <c r="V24" s="1044"/>
      <c r="W24" s="1044"/>
      <c r="X24" s="1044"/>
      <c r="Y24" s="1044"/>
      <c r="Z24" s="1044"/>
      <c r="AA24" s="1044"/>
      <c r="AB24" s="1044"/>
      <c r="AC24" s="990"/>
      <c r="AD24" s="1046"/>
      <c r="AE24" s="1046"/>
      <c r="AF24" s="1046"/>
      <c r="AG24" s="1046"/>
      <c r="AH24" s="1046"/>
      <c r="AI24" s="1046"/>
      <c r="AJ24" s="1047"/>
      <c r="AK24" s="164"/>
    </row>
    <row r="25" spans="1:37" ht="13.5" customHeight="1">
      <c r="A25" s="164"/>
      <c r="B25" s="164"/>
      <c r="C25" s="164"/>
      <c r="D25" s="226">
        <v>409</v>
      </c>
      <c r="E25" s="1205" t="s">
        <v>342</v>
      </c>
      <c r="F25" s="1205"/>
      <c r="G25" s="1205"/>
      <c r="H25" s="1205"/>
      <c r="I25" s="1205"/>
      <c r="J25" s="1205"/>
      <c r="K25" s="1205"/>
      <c r="L25" s="1205"/>
      <c r="M25" s="1205"/>
      <c r="N25" s="1205"/>
      <c r="O25" s="1205"/>
      <c r="P25" s="1205"/>
      <c r="Q25" s="1205"/>
      <c r="R25" s="1205"/>
      <c r="S25" s="1205"/>
      <c r="T25" s="1206"/>
      <c r="U25" s="1029">
        <f>U19*0.2</f>
        <v>0</v>
      </c>
      <c r="V25" s="1076"/>
      <c r="W25" s="1076"/>
      <c r="X25" s="1076"/>
      <c r="Y25" s="1076"/>
      <c r="Z25" s="1076"/>
      <c r="AA25" s="1076"/>
      <c r="AB25" s="1076"/>
      <c r="AC25" s="959"/>
      <c r="AD25" s="571"/>
      <c r="AE25" s="571"/>
      <c r="AF25" s="571"/>
      <c r="AG25" s="571"/>
      <c r="AH25" s="571"/>
      <c r="AI25" s="571"/>
      <c r="AJ25" s="572"/>
      <c r="AK25" s="164"/>
    </row>
    <row r="26" spans="1:37" ht="13.5" customHeight="1">
      <c r="A26" s="164"/>
      <c r="B26" s="164"/>
      <c r="C26" s="164"/>
      <c r="D26" s="229"/>
      <c r="E26" s="1211" t="s">
        <v>343</v>
      </c>
      <c r="F26" s="1211"/>
      <c r="G26" s="1211"/>
      <c r="H26" s="1211"/>
      <c r="I26" s="1211"/>
      <c r="J26" s="1211"/>
      <c r="K26" s="1211"/>
      <c r="L26" s="1211"/>
      <c r="M26" s="1211"/>
      <c r="N26" s="1211"/>
      <c r="O26" s="1211"/>
      <c r="P26" s="1211"/>
      <c r="Q26" s="1211"/>
      <c r="R26" s="1211"/>
      <c r="S26" s="1211"/>
      <c r="T26" s="1212"/>
      <c r="U26" s="1043"/>
      <c r="V26" s="1044"/>
      <c r="W26" s="1044"/>
      <c r="X26" s="1044"/>
      <c r="Y26" s="1044"/>
      <c r="Z26" s="1044"/>
      <c r="AA26" s="1044"/>
      <c r="AB26" s="1044"/>
      <c r="AC26" s="990"/>
      <c r="AD26" s="1046"/>
      <c r="AE26" s="1046"/>
      <c r="AF26" s="1046"/>
      <c r="AG26" s="1046"/>
      <c r="AH26" s="1046"/>
      <c r="AI26" s="1046"/>
      <c r="AJ26" s="1047"/>
      <c r="AK26" s="164"/>
    </row>
    <row r="27" spans="1:37" ht="13.5" customHeight="1">
      <c r="A27" s="164"/>
      <c r="B27" s="164"/>
      <c r="C27" s="164"/>
      <c r="D27" s="226">
        <v>410</v>
      </c>
      <c r="E27" s="1205" t="s">
        <v>344</v>
      </c>
      <c r="F27" s="1205"/>
      <c r="G27" s="1205"/>
      <c r="H27" s="1205"/>
      <c r="I27" s="1205"/>
      <c r="J27" s="1205"/>
      <c r="K27" s="1205"/>
      <c r="L27" s="1205"/>
      <c r="M27" s="1205"/>
      <c r="N27" s="1205"/>
      <c r="O27" s="1205"/>
      <c r="P27" s="1205"/>
      <c r="Q27" s="1205"/>
      <c r="R27" s="1205"/>
      <c r="S27" s="1205"/>
      <c r="T27" s="1206"/>
      <c r="U27" s="1029">
        <f>U18+U21</f>
        <v>0</v>
      </c>
      <c r="V27" s="1076"/>
      <c r="W27" s="1076"/>
      <c r="X27" s="1076"/>
      <c r="Y27" s="1076"/>
      <c r="Z27" s="1076"/>
      <c r="AA27" s="1076"/>
      <c r="AB27" s="1076"/>
      <c r="AC27" s="959"/>
      <c r="AD27" s="571"/>
      <c r="AE27" s="571"/>
      <c r="AF27" s="571"/>
      <c r="AG27" s="571"/>
      <c r="AH27" s="571"/>
      <c r="AI27" s="571"/>
      <c r="AJ27" s="572"/>
      <c r="AK27" s="164"/>
    </row>
    <row r="28" spans="1:37" ht="13.5" customHeight="1">
      <c r="A28" s="164"/>
      <c r="B28" s="164"/>
      <c r="C28" s="164"/>
      <c r="D28" s="229"/>
      <c r="E28" s="1211" t="s">
        <v>345</v>
      </c>
      <c r="F28" s="1211"/>
      <c r="G28" s="1211"/>
      <c r="H28" s="1211"/>
      <c r="I28" s="1211"/>
      <c r="J28" s="1211"/>
      <c r="K28" s="1211"/>
      <c r="L28" s="1211"/>
      <c r="M28" s="1211"/>
      <c r="N28" s="1211"/>
      <c r="O28" s="1211"/>
      <c r="P28" s="1211"/>
      <c r="Q28" s="1211"/>
      <c r="R28" s="1211"/>
      <c r="S28" s="1211"/>
      <c r="T28" s="1212"/>
      <c r="U28" s="1043"/>
      <c r="V28" s="1044"/>
      <c r="W28" s="1044"/>
      <c r="X28" s="1044"/>
      <c r="Y28" s="1044"/>
      <c r="Z28" s="1044"/>
      <c r="AA28" s="1044"/>
      <c r="AB28" s="1044"/>
      <c r="AC28" s="990"/>
      <c r="AD28" s="1046"/>
      <c r="AE28" s="1046"/>
      <c r="AF28" s="1046"/>
      <c r="AG28" s="1046"/>
      <c r="AH28" s="1046"/>
      <c r="AI28" s="1046"/>
      <c r="AJ28" s="1047"/>
      <c r="AK28" s="164"/>
    </row>
    <row r="29" spans="1:37" ht="13.5" customHeight="1">
      <c r="A29" s="164"/>
      <c r="B29" s="164"/>
      <c r="C29" s="164"/>
      <c r="D29" s="226">
        <v>411</v>
      </c>
      <c r="E29" s="1205" t="s">
        <v>344</v>
      </c>
      <c r="F29" s="1205"/>
      <c r="G29" s="1205"/>
      <c r="H29" s="1205"/>
      <c r="I29" s="1205"/>
      <c r="J29" s="1205"/>
      <c r="K29" s="1205"/>
      <c r="L29" s="1205"/>
      <c r="M29" s="1205"/>
      <c r="N29" s="1205"/>
      <c r="O29" s="1205"/>
      <c r="P29" s="1205"/>
      <c r="Q29" s="1205"/>
      <c r="R29" s="1205"/>
      <c r="S29" s="1205"/>
      <c r="T29" s="1206"/>
      <c r="U29" s="1029">
        <f>U19</f>
        <v>0</v>
      </c>
      <c r="V29" s="1076"/>
      <c r="W29" s="1076"/>
      <c r="X29" s="1076"/>
      <c r="Y29" s="1076"/>
      <c r="Z29" s="1076"/>
      <c r="AA29" s="1076"/>
      <c r="AB29" s="1076"/>
      <c r="AC29" s="959"/>
      <c r="AD29" s="571"/>
      <c r="AE29" s="571"/>
      <c r="AF29" s="571"/>
      <c r="AG29" s="571"/>
      <c r="AH29" s="571"/>
      <c r="AI29" s="571"/>
      <c r="AJ29" s="572"/>
      <c r="AK29" s="164"/>
    </row>
    <row r="30" spans="1:37" ht="13.5" customHeight="1">
      <c r="A30" s="164"/>
      <c r="B30" s="164"/>
      <c r="C30" s="164"/>
      <c r="D30" s="230"/>
      <c r="E30" s="1209" t="s">
        <v>346</v>
      </c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10"/>
      <c r="U30" s="1043"/>
      <c r="V30" s="1044"/>
      <c r="W30" s="1044"/>
      <c r="X30" s="1044"/>
      <c r="Y30" s="1044"/>
      <c r="Z30" s="1044"/>
      <c r="AA30" s="1044"/>
      <c r="AB30" s="1044"/>
      <c r="AC30" s="990"/>
      <c r="AD30" s="1046"/>
      <c r="AE30" s="1046"/>
      <c r="AF30" s="1046"/>
      <c r="AG30" s="1046"/>
      <c r="AH30" s="1046"/>
      <c r="AI30" s="1046"/>
      <c r="AJ30" s="1047"/>
      <c r="AK30" s="164"/>
    </row>
    <row r="31" spans="1:37" ht="27.75" customHeight="1">
      <c r="A31" s="164"/>
      <c r="B31" s="164"/>
      <c r="C31" s="164"/>
      <c r="D31" s="226">
        <v>412</v>
      </c>
      <c r="E31" s="1213" t="s">
        <v>347</v>
      </c>
      <c r="F31" s="1213"/>
      <c r="G31" s="1213"/>
      <c r="H31" s="1213"/>
      <c r="I31" s="1213"/>
      <c r="J31" s="1213"/>
      <c r="K31" s="1213"/>
      <c r="L31" s="1213"/>
      <c r="M31" s="1213"/>
      <c r="N31" s="1213"/>
      <c r="O31" s="1213"/>
      <c r="P31" s="1213"/>
      <c r="Q31" s="1213"/>
      <c r="R31" s="1213"/>
      <c r="S31" s="1213"/>
      <c r="T31" s="1214"/>
      <c r="U31" s="1029"/>
      <c r="V31" s="1076"/>
      <c r="W31" s="1076"/>
      <c r="X31" s="1076"/>
      <c r="Y31" s="1076"/>
      <c r="Z31" s="1076"/>
      <c r="AA31" s="1076"/>
      <c r="AB31" s="1077"/>
      <c r="AC31" s="959"/>
      <c r="AD31" s="571"/>
      <c r="AE31" s="571"/>
      <c r="AF31" s="571"/>
      <c r="AG31" s="571"/>
      <c r="AH31" s="571"/>
      <c r="AI31" s="571"/>
      <c r="AJ31" s="572"/>
      <c r="AK31" s="164"/>
    </row>
    <row r="32" spans="1:37" ht="27.75" customHeight="1">
      <c r="A32" s="164"/>
      <c r="B32" s="164"/>
      <c r="C32" s="164"/>
      <c r="D32" s="226">
        <v>413</v>
      </c>
      <c r="E32" s="1213" t="s">
        <v>348</v>
      </c>
      <c r="F32" s="1213"/>
      <c r="G32" s="121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4"/>
      <c r="U32" s="1029"/>
      <c r="V32" s="1076"/>
      <c r="W32" s="1076"/>
      <c r="X32" s="1076"/>
      <c r="Y32" s="1076"/>
      <c r="Z32" s="1076"/>
      <c r="AA32" s="1076"/>
      <c r="AB32" s="1077"/>
      <c r="AC32" s="959"/>
      <c r="AD32" s="571"/>
      <c r="AE32" s="571"/>
      <c r="AF32" s="571"/>
      <c r="AG32" s="571"/>
      <c r="AH32" s="571"/>
      <c r="AI32" s="571"/>
      <c r="AJ32" s="572"/>
      <c r="AK32" s="164"/>
    </row>
    <row r="33" spans="1:37" ht="13.5" customHeight="1">
      <c r="A33" s="164"/>
      <c r="B33" s="164"/>
      <c r="C33" s="164"/>
      <c r="D33" s="226">
        <v>414</v>
      </c>
      <c r="E33" s="1205" t="s">
        <v>349</v>
      </c>
      <c r="F33" s="1205"/>
      <c r="G33" s="1205"/>
      <c r="H33" s="1205"/>
      <c r="I33" s="1205"/>
      <c r="J33" s="1205"/>
      <c r="K33" s="1205"/>
      <c r="L33" s="1205"/>
      <c r="M33" s="1205"/>
      <c r="N33" s="1205"/>
      <c r="O33" s="1205"/>
      <c r="P33" s="1205"/>
      <c r="Q33" s="1205"/>
      <c r="R33" s="1205"/>
      <c r="S33" s="1205"/>
      <c r="T33" s="1206"/>
      <c r="U33" s="1029">
        <f>MIN(U31,U23)</f>
        <v>0</v>
      </c>
      <c r="V33" s="1076"/>
      <c r="W33" s="1076"/>
      <c r="X33" s="1076"/>
      <c r="Y33" s="1076"/>
      <c r="Z33" s="1076"/>
      <c r="AA33" s="1076"/>
      <c r="AB33" s="1076"/>
      <c r="AC33" s="959"/>
      <c r="AD33" s="571"/>
      <c r="AE33" s="571"/>
      <c r="AF33" s="571"/>
      <c r="AG33" s="571"/>
      <c r="AH33" s="571"/>
      <c r="AI33" s="571"/>
      <c r="AJ33" s="572"/>
      <c r="AK33" s="164"/>
    </row>
    <row r="34" spans="1:37" ht="13.5" customHeight="1">
      <c r="A34" s="164"/>
      <c r="B34" s="164"/>
      <c r="C34" s="164"/>
      <c r="D34" s="229"/>
      <c r="E34" s="1207" t="s">
        <v>350</v>
      </c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8"/>
      <c r="U34" s="1043"/>
      <c r="V34" s="1044"/>
      <c r="W34" s="1044"/>
      <c r="X34" s="1044"/>
      <c r="Y34" s="1044"/>
      <c r="Z34" s="1044"/>
      <c r="AA34" s="1044"/>
      <c r="AB34" s="1044"/>
      <c r="AC34" s="990"/>
      <c r="AD34" s="1046"/>
      <c r="AE34" s="1046"/>
      <c r="AF34" s="1046"/>
      <c r="AG34" s="1046"/>
      <c r="AH34" s="1046"/>
      <c r="AI34" s="1046"/>
      <c r="AJ34" s="1047"/>
      <c r="AK34" s="164"/>
    </row>
    <row r="35" spans="1:37" ht="13.5" customHeight="1">
      <c r="A35" s="164"/>
      <c r="B35" s="164"/>
      <c r="C35" s="164"/>
      <c r="D35" s="226">
        <v>415</v>
      </c>
      <c r="E35" s="1205" t="s">
        <v>351</v>
      </c>
      <c r="F35" s="1205"/>
      <c r="G35" s="1205"/>
      <c r="H35" s="1205"/>
      <c r="I35" s="1205"/>
      <c r="J35" s="1205"/>
      <c r="K35" s="1205"/>
      <c r="L35" s="1205"/>
      <c r="M35" s="1205"/>
      <c r="N35" s="1205"/>
      <c r="O35" s="1205"/>
      <c r="P35" s="1205"/>
      <c r="Q35" s="1205"/>
      <c r="R35" s="1205"/>
      <c r="S35" s="1205"/>
      <c r="T35" s="1206"/>
      <c r="U35" s="1029">
        <f>MIN(U32,U25)</f>
        <v>0</v>
      </c>
      <c r="V35" s="1076"/>
      <c r="W35" s="1076"/>
      <c r="X35" s="1076"/>
      <c r="Y35" s="1076"/>
      <c r="Z35" s="1076"/>
      <c r="AA35" s="1076"/>
      <c r="AB35" s="1076"/>
      <c r="AC35" s="959"/>
      <c r="AD35" s="571"/>
      <c r="AE35" s="571"/>
      <c r="AF35" s="571"/>
      <c r="AG35" s="571"/>
      <c r="AH35" s="571"/>
      <c r="AI35" s="571"/>
      <c r="AJ35" s="572"/>
      <c r="AK35" s="164"/>
    </row>
    <row r="36" spans="1:37" ht="13.5" customHeight="1">
      <c r="A36" s="164"/>
      <c r="B36" s="164"/>
      <c r="C36" s="164"/>
      <c r="D36" s="229"/>
      <c r="E36" s="1207" t="s">
        <v>352</v>
      </c>
      <c r="F36" s="1207"/>
      <c r="G36" s="1207"/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8"/>
      <c r="U36" s="1043"/>
      <c r="V36" s="1044"/>
      <c r="W36" s="1044"/>
      <c r="X36" s="1044"/>
      <c r="Y36" s="1044"/>
      <c r="Z36" s="1044"/>
      <c r="AA36" s="1044"/>
      <c r="AB36" s="1044"/>
      <c r="AC36" s="990"/>
      <c r="AD36" s="1046"/>
      <c r="AE36" s="1046"/>
      <c r="AF36" s="1046"/>
      <c r="AG36" s="1046"/>
      <c r="AH36" s="1046"/>
      <c r="AI36" s="1046"/>
      <c r="AJ36" s="1047"/>
      <c r="AK36" s="164"/>
    </row>
    <row r="37" spans="1:37" ht="27.75" customHeight="1">
      <c r="A37" s="164"/>
      <c r="B37" s="164"/>
      <c r="C37" s="164"/>
      <c r="D37" s="231">
        <v>416</v>
      </c>
      <c r="E37" s="338" t="s">
        <v>353</v>
      </c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1029">
        <f>U23-U33</f>
        <v>0</v>
      </c>
      <c r="V37" s="1076"/>
      <c r="W37" s="1076"/>
      <c r="X37" s="1076"/>
      <c r="Y37" s="1076"/>
      <c r="Z37" s="1076"/>
      <c r="AA37" s="1076"/>
      <c r="AB37" s="1077"/>
      <c r="AC37" s="959"/>
      <c r="AD37" s="571"/>
      <c r="AE37" s="571"/>
      <c r="AF37" s="571"/>
      <c r="AG37" s="571"/>
      <c r="AH37" s="571"/>
      <c r="AI37" s="571"/>
      <c r="AJ37" s="572"/>
      <c r="AK37" s="164"/>
    </row>
    <row r="38" spans="1:37" ht="27.75" customHeight="1">
      <c r="A38" s="164"/>
      <c r="B38" s="164"/>
      <c r="C38" s="164"/>
      <c r="D38" s="231">
        <v>417</v>
      </c>
      <c r="E38" s="338" t="s">
        <v>354</v>
      </c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1029">
        <f>U25-U35</f>
        <v>0</v>
      </c>
      <c r="V38" s="1076"/>
      <c r="W38" s="1076"/>
      <c r="X38" s="1076"/>
      <c r="Y38" s="1076"/>
      <c r="Z38" s="1076"/>
      <c r="AA38" s="1076"/>
      <c r="AB38" s="1077"/>
      <c r="AC38" s="959"/>
      <c r="AD38" s="571"/>
      <c r="AE38" s="571"/>
      <c r="AF38" s="571"/>
      <c r="AG38" s="571"/>
      <c r="AH38" s="571"/>
      <c r="AI38" s="571"/>
      <c r="AJ38" s="572"/>
      <c r="AK38" s="164"/>
    </row>
    <row r="39" spans="1:37" ht="27.75" customHeight="1">
      <c r="A39" s="164"/>
      <c r="B39" s="164"/>
      <c r="C39" s="164"/>
      <c r="D39" s="232">
        <v>418</v>
      </c>
      <c r="E39" s="462" t="s">
        <v>355</v>
      </c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1117">
        <f>U37+U38</f>
        <v>0</v>
      </c>
      <c r="V39" s="1118"/>
      <c r="W39" s="1118"/>
      <c r="X39" s="1118"/>
      <c r="Y39" s="1118"/>
      <c r="Z39" s="1118"/>
      <c r="AA39" s="1118"/>
      <c r="AB39" s="1119"/>
      <c r="AC39" s="1111"/>
      <c r="AD39" s="452"/>
      <c r="AE39" s="452"/>
      <c r="AF39" s="452"/>
      <c r="AG39" s="452"/>
      <c r="AH39" s="452"/>
      <c r="AI39" s="452"/>
      <c r="AJ39" s="555"/>
      <c r="AK39" s="164"/>
    </row>
    <row r="40" spans="1:37" ht="9.75" customHeight="1">
      <c r="A40" s="164"/>
      <c r="B40" s="164"/>
      <c r="C40" s="164"/>
      <c r="D40" s="23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64"/>
    </row>
    <row r="41" spans="1:37" ht="9.75" customHeight="1">
      <c r="A41" s="164"/>
      <c r="B41" s="164"/>
      <c r="C41" s="164"/>
      <c r="D41" s="233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81"/>
      <c r="V41" s="107"/>
      <c r="W41" s="107"/>
      <c r="X41" s="107"/>
      <c r="Y41" s="107"/>
      <c r="Z41" s="107"/>
      <c r="AA41" s="107"/>
      <c r="AB41" s="107"/>
      <c r="AC41" s="181"/>
      <c r="AD41" s="107"/>
      <c r="AE41" s="107"/>
      <c r="AF41" s="107"/>
      <c r="AG41" s="107"/>
      <c r="AH41" s="107"/>
      <c r="AI41" s="107"/>
      <c r="AJ41" s="107"/>
      <c r="AK41" s="164"/>
    </row>
    <row r="42" spans="1:37" ht="9.75" customHeight="1">
      <c r="A42" s="164"/>
      <c r="B42" s="164"/>
      <c r="C42" s="164"/>
      <c r="D42" s="233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64"/>
    </row>
    <row r="43" spans="1:37" ht="9.75" customHeight="1">
      <c r="A43" s="164"/>
      <c r="B43" s="164"/>
      <c r="C43" s="164"/>
      <c r="D43" s="233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07"/>
      <c r="V43" s="107"/>
      <c r="W43" s="107"/>
      <c r="X43" s="107"/>
      <c r="Y43" s="107"/>
      <c r="Z43" s="107"/>
      <c r="AA43" s="113"/>
      <c r="AB43" s="236"/>
      <c r="AC43" s="107"/>
      <c r="AD43" s="107"/>
      <c r="AE43" s="107"/>
      <c r="AF43" s="107"/>
      <c r="AG43" s="107"/>
      <c r="AH43" s="107"/>
      <c r="AI43" s="107"/>
      <c r="AJ43" s="107"/>
      <c r="AK43" s="164"/>
    </row>
    <row r="44" spans="1:37" ht="9.75" customHeight="1">
      <c r="A44" s="164"/>
      <c r="B44" s="164"/>
      <c r="C44" s="164"/>
      <c r="D44" s="233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81"/>
      <c r="V44" s="107"/>
      <c r="W44" s="107"/>
      <c r="X44" s="107"/>
      <c r="Y44" s="107"/>
      <c r="Z44" s="107"/>
      <c r="AA44" s="107"/>
      <c r="AB44" s="107"/>
      <c r="AC44" s="181"/>
      <c r="AD44" s="107"/>
      <c r="AE44" s="107"/>
      <c r="AF44" s="107"/>
      <c r="AG44" s="107"/>
      <c r="AH44" s="107"/>
      <c r="AI44" s="107"/>
      <c r="AJ44" s="107"/>
      <c r="AK44" s="164"/>
    </row>
    <row r="45" spans="1:37" ht="9.75" customHeight="1">
      <c r="A45" s="164"/>
      <c r="B45" s="164"/>
      <c r="C45" s="164"/>
      <c r="D45" s="233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64"/>
    </row>
    <row r="46" spans="1:37" ht="4.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37" ht="9.75">
      <c r="A47" s="164"/>
      <c r="B47" s="164"/>
      <c r="C47" s="16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</row>
    <row r="48" spans="1:37" ht="9.75">
      <c r="A48" s="164"/>
      <c r="B48" s="164"/>
      <c r="C48" s="16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</row>
    <row r="49" spans="1:37" ht="12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235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</row>
    <row r="50" spans="1:37" ht="18.75" customHeight="1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</row>
    <row r="51" spans="1:37" ht="12.75" customHeight="1">
      <c r="A51" s="164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64"/>
      <c r="AJ51" s="164"/>
      <c r="AK51" s="164"/>
    </row>
    <row r="52" spans="1:37" ht="12.75" customHeight="1">
      <c r="A52" s="164"/>
      <c r="B52" s="197"/>
      <c r="C52" s="197"/>
      <c r="D52" s="1085" t="s">
        <v>521</v>
      </c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64"/>
      <c r="AJ52" s="164"/>
      <c r="AK52" s="164"/>
    </row>
    <row r="53" spans="1:37" ht="9.75" customHeight="1">
      <c r="A53" s="164"/>
      <c r="B53" s="2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64"/>
      <c r="AJ53" s="164"/>
      <c r="AK53" s="164"/>
    </row>
    <row r="54" spans="1:37" ht="9.75" customHeight="1">
      <c r="A54" s="164"/>
      <c r="B54" s="2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64"/>
      <c r="AJ54" s="164"/>
      <c r="AK54" s="164"/>
    </row>
    <row r="55" spans="1:37" ht="9.75" customHeight="1">
      <c r="A55" s="164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64"/>
      <c r="AJ55" s="164"/>
      <c r="AK55" s="164"/>
    </row>
    <row r="56" spans="1:37" ht="9" customHeight="1">
      <c r="A56" s="23"/>
      <c r="B56" s="2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23"/>
      <c r="AJ56" s="23"/>
      <c r="AK56" s="23"/>
    </row>
    <row r="57" spans="1:37" ht="9" customHeight="1">
      <c r="A57" s="23"/>
      <c r="B57" s="2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6"/>
      <c r="T57" s="49"/>
      <c r="U57" s="49"/>
      <c r="V57" s="49"/>
      <c r="W57" s="49"/>
      <c r="X57" s="49"/>
      <c r="Y57" s="49"/>
      <c r="Z57" s="49"/>
      <c r="AA57" s="26"/>
      <c r="AB57" s="49"/>
      <c r="AC57" s="49"/>
      <c r="AD57" s="49"/>
      <c r="AE57" s="49"/>
      <c r="AF57" s="49"/>
      <c r="AG57" s="49"/>
      <c r="AH57" s="49"/>
      <c r="AI57" s="23"/>
      <c r="AJ57" s="23"/>
      <c r="AK57" s="23"/>
    </row>
    <row r="58" spans="1:37" ht="9" customHeight="1">
      <c r="A58" s="23"/>
      <c r="B58" s="2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23"/>
      <c r="AJ58" s="23"/>
      <c r="AK58" s="23"/>
    </row>
    <row r="59" spans="1:37" ht="9" customHeight="1">
      <c r="A59" s="23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26"/>
      <c r="T59" s="49"/>
      <c r="U59" s="49"/>
      <c r="V59" s="49"/>
      <c r="W59" s="49"/>
      <c r="X59" s="49"/>
      <c r="Y59" s="50"/>
      <c r="Z59" s="51"/>
      <c r="AA59" s="26"/>
      <c r="AB59" s="49"/>
      <c r="AC59" s="49"/>
      <c r="AD59" s="49"/>
      <c r="AE59" s="49"/>
      <c r="AF59" s="49"/>
      <c r="AG59" s="49"/>
      <c r="AH59" s="49"/>
      <c r="AJ59" s="23"/>
      <c r="AK59" s="23"/>
    </row>
    <row r="60" spans="1:37" ht="19.5" customHeight="1">
      <c r="A60" s="2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49"/>
      <c r="T60" s="49"/>
      <c r="U60" s="49"/>
      <c r="V60" s="49"/>
      <c r="W60" s="49"/>
      <c r="X60" s="49"/>
      <c r="Y60" s="50"/>
      <c r="Z60" s="51"/>
      <c r="AA60" s="49"/>
      <c r="AB60" s="49"/>
      <c r="AC60" s="49"/>
      <c r="AD60" s="49"/>
      <c r="AE60" s="49"/>
      <c r="AF60" s="49"/>
      <c r="AG60" s="49"/>
      <c r="AH60" s="49"/>
      <c r="AI60" s="23"/>
      <c r="AJ60" s="23"/>
      <c r="AK60" s="23"/>
    </row>
    <row r="61" spans="1:37" ht="7.5" customHeight="1">
      <c r="A61" s="2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26"/>
      <c r="T61" s="49"/>
      <c r="U61" s="49"/>
      <c r="V61" s="49"/>
      <c r="W61" s="49"/>
      <c r="X61" s="49"/>
      <c r="Y61" s="49"/>
      <c r="Z61" s="49"/>
      <c r="AA61" s="26"/>
      <c r="AB61" s="49"/>
      <c r="AC61" s="49"/>
      <c r="AD61" s="49"/>
      <c r="AE61" s="49"/>
      <c r="AF61" s="49"/>
      <c r="AG61" s="49"/>
      <c r="AH61" s="49"/>
      <c r="AI61" s="23"/>
      <c r="AJ61" s="23"/>
      <c r="AK61" s="23"/>
    </row>
    <row r="62" spans="1:37" ht="12">
      <c r="A62" s="3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36"/>
      <c r="AJ62" s="36"/>
      <c r="AK62" s="36"/>
    </row>
    <row r="63" spans="1:37" ht="12.75" customHeight="1">
      <c r="A63" s="23"/>
      <c r="B63" s="5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23"/>
      <c r="AJ63" s="23"/>
      <c r="AK63" s="36"/>
    </row>
    <row r="64" spans="1:36" ht="12.75" customHeight="1">
      <c r="A64" s="36"/>
      <c r="B64" s="5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36"/>
      <c r="AJ64" s="36"/>
    </row>
    <row r="65" spans="1:37" ht="12.75" customHeight="1">
      <c r="A65" s="3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36"/>
      <c r="AJ65" s="36"/>
      <c r="AK65" s="36"/>
    </row>
    <row r="66" spans="1:37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26"/>
      <c r="T67" s="26"/>
      <c r="U67" s="26"/>
      <c r="V67" s="26"/>
      <c r="W67" s="26"/>
      <c r="X67" s="26"/>
      <c r="Y67" s="26"/>
      <c r="Z67" s="26"/>
      <c r="AA67" s="2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ht="25.5" customHeight="1">
      <c r="A68" s="36"/>
      <c r="B68" s="23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26"/>
      <c r="T68" s="49"/>
      <c r="U68" s="49"/>
      <c r="V68" s="49"/>
      <c r="W68" s="49"/>
      <c r="X68" s="49"/>
      <c r="Y68" s="49"/>
      <c r="Z68" s="49"/>
      <c r="AA68" s="50"/>
      <c r="AB68" s="50"/>
      <c r="AC68" s="50"/>
      <c r="AD68" s="50"/>
      <c r="AE68" s="50"/>
      <c r="AF68" s="50"/>
      <c r="AG68" s="50"/>
      <c r="AH68" s="50"/>
      <c r="AI68" s="36"/>
      <c r="AJ68" s="36"/>
      <c r="AK68" s="36"/>
    </row>
    <row r="69" spans="1:37" ht="25.5" customHeight="1">
      <c r="A69" s="3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26"/>
      <c r="T69" s="49"/>
      <c r="U69" s="49"/>
      <c r="V69" s="49"/>
      <c r="W69" s="49"/>
      <c r="X69" s="49"/>
      <c r="Y69" s="49"/>
      <c r="Z69" s="49"/>
      <c r="AA69" s="26"/>
      <c r="AB69" s="49"/>
      <c r="AC69" s="49"/>
      <c r="AD69" s="49"/>
      <c r="AE69" s="49"/>
      <c r="AF69" s="49"/>
      <c r="AG69" s="49"/>
      <c r="AH69" s="49"/>
      <c r="AI69" s="36"/>
      <c r="AJ69" s="36"/>
      <c r="AK69" s="36"/>
    </row>
    <row r="70" spans="1:37" ht="25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26"/>
      <c r="T70" s="50"/>
      <c r="U70" s="50"/>
      <c r="V70" s="50"/>
      <c r="W70" s="50"/>
      <c r="X70" s="50"/>
      <c r="Y70" s="50"/>
      <c r="Z70" s="50"/>
      <c r="AA70" s="26"/>
      <c r="AB70" s="49"/>
      <c r="AC70" s="49"/>
      <c r="AD70" s="49"/>
      <c r="AE70" s="49"/>
      <c r="AF70" s="49"/>
      <c r="AG70" s="49"/>
      <c r="AH70" s="49"/>
      <c r="AI70" s="36"/>
      <c r="AJ70" s="36"/>
      <c r="AK70" s="36"/>
    </row>
    <row r="71" spans="1:37" s="48" customFormat="1" ht="30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26"/>
      <c r="T71" s="50"/>
      <c r="U71" s="50"/>
      <c r="V71" s="50"/>
      <c r="W71" s="50"/>
      <c r="X71" s="50"/>
      <c r="Y71" s="50"/>
      <c r="Z71" s="50"/>
      <c r="AA71" s="26"/>
      <c r="AB71" s="49"/>
      <c r="AC71" s="49"/>
      <c r="AD71" s="49"/>
      <c r="AE71" s="49"/>
      <c r="AF71" s="49"/>
      <c r="AG71" s="49"/>
      <c r="AH71" s="49"/>
      <c r="AI71" s="36"/>
      <c r="AJ71" s="36"/>
      <c r="AK71" s="36"/>
    </row>
    <row r="72" spans="1:37" ht="9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26"/>
      <c r="T72" s="50"/>
      <c r="U72" s="50"/>
      <c r="V72" s="50"/>
      <c r="W72" s="50"/>
      <c r="X72" s="50"/>
      <c r="Y72" s="50"/>
      <c r="Z72" s="50"/>
      <c r="AA72" s="26"/>
      <c r="AB72" s="49"/>
      <c r="AC72" s="49"/>
      <c r="AD72" s="49"/>
      <c r="AE72" s="49"/>
      <c r="AF72" s="49"/>
      <c r="AG72" s="49"/>
      <c r="AH72" s="49"/>
      <c r="AI72" s="36"/>
      <c r="AJ72" s="36"/>
      <c r="AK72" s="36"/>
    </row>
    <row r="73" spans="1:37" ht="9.75" customHeight="1">
      <c r="A73" s="36"/>
      <c r="B73" s="29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26"/>
      <c r="T73" s="50"/>
      <c r="U73" s="50"/>
      <c r="V73" s="50"/>
      <c r="W73" s="50"/>
      <c r="X73" s="50"/>
      <c r="Y73" s="50"/>
      <c r="Z73" s="50"/>
      <c r="AA73" s="26"/>
      <c r="AB73" s="49"/>
      <c r="AC73" s="49"/>
      <c r="AD73" s="49"/>
      <c r="AE73" s="49"/>
      <c r="AF73" s="49"/>
      <c r="AG73" s="49"/>
      <c r="AH73" s="49"/>
      <c r="AI73" s="36"/>
      <c r="AJ73" s="36"/>
      <c r="AK73" s="36"/>
    </row>
    <row r="74" spans="1:37" ht="9.75" customHeight="1">
      <c r="A74" s="36"/>
      <c r="B74" s="5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50"/>
      <c r="T74" s="50"/>
      <c r="U74" s="50"/>
      <c r="V74" s="50"/>
      <c r="W74" s="50"/>
      <c r="X74" s="50"/>
      <c r="Y74" s="50"/>
      <c r="Z74" s="50"/>
      <c r="AA74" s="49"/>
      <c r="AB74" s="49"/>
      <c r="AC74" s="49"/>
      <c r="AD74" s="49"/>
      <c r="AE74" s="49"/>
      <c r="AF74" s="49"/>
      <c r="AG74" s="49"/>
      <c r="AH74" s="49"/>
      <c r="AI74" s="36"/>
      <c r="AJ74" s="36"/>
      <c r="AK74" s="36"/>
    </row>
    <row r="75" spans="1:37" ht="19.5" customHeight="1">
      <c r="A75" s="36"/>
      <c r="B75" s="29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26"/>
      <c r="T75" s="50"/>
      <c r="U75" s="50"/>
      <c r="V75" s="50"/>
      <c r="W75" s="50"/>
      <c r="X75" s="50"/>
      <c r="Y75" s="50"/>
      <c r="Z75" s="50"/>
      <c r="AA75" s="26"/>
      <c r="AB75" s="49"/>
      <c r="AC75" s="49"/>
      <c r="AD75" s="49"/>
      <c r="AE75" s="49"/>
      <c r="AF75" s="49"/>
      <c r="AG75" s="49"/>
      <c r="AH75" s="49"/>
      <c r="AI75" s="36"/>
      <c r="AJ75" s="36"/>
      <c r="AK75" s="36"/>
    </row>
    <row r="76" spans="1:37" ht="4.5" customHeight="1">
      <c r="A76" s="36"/>
      <c r="B76" s="5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50"/>
      <c r="T76" s="50"/>
      <c r="U76" s="50"/>
      <c r="V76" s="50"/>
      <c r="W76" s="50"/>
      <c r="X76" s="50"/>
      <c r="Y76" s="50"/>
      <c r="Z76" s="50"/>
      <c r="AA76" s="49"/>
      <c r="AB76" s="49"/>
      <c r="AC76" s="49"/>
      <c r="AD76" s="49"/>
      <c r="AE76" s="49"/>
      <c r="AF76" s="49"/>
      <c r="AG76" s="49"/>
      <c r="AH76" s="49"/>
      <c r="AI76" s="36"/>
      <c r="AJ76" s="36"/>
      <c r="AK76" s="36"/>
    </row>
    <row r="77" spans="1:37" ht="9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6"/>
      <c r="T77" s="50"/>
      <c r="U77" s="50"/>
      <c r="V77" s="50"/>
      <c r="W77" s="50"/>
      <c r="X77" s="50"/>
      <c r="Y77" s="50"/>
      <c r="Z77" s="50"/>
      <c r="AA77" s="26"/>
      <c r="AB77" s="49"/>
      <c r="AC77" s="49"/>
      <c r="AD77" s="49"/>
      <c r="AE77" s="49"/>
      <c r="AF77" s="49"/>
      <c r="AG77" s="49"/>
      <c r="AH77" s="49"/>
      <c r="AI77" s="36"/>
      <c r="AJ77" s="36"/>
      <c r="AK77" s="36"/>
    </row>
    <row r="78" spans="1:37" ht="9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6"/>
      <c r="T78" s="50"/>
      <c r="U78" s="50"/>
      <c r="V78" s="50"/>
      <c r="W78" s="50"/>
      <c r="X78" s="50"/>
      <c r="Y78" s="50"/>
      <c r="Z78" s="50"/>
      <c r="AA78" s="26"/>
      <c r="AB78" s="49"/>
      <c r="AC78" s="49"/>
      <c r="AD78" s="49"/>
      <c r="AE78" s="49"/>
      <c r="AF78" s="49"/>
      <c r="AG78" s="49"/>
      <c r="AH78" s="49"/>
      <c r="AI78" s="36"/>
      <c r="AJ78" s="36"/>
      <c r="AK78" s="36"/>
    </row>
    <row r="79" spans="1:37" ht="25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26"/>
      <c r="T79" s="50"/>
      <c r="U79" s="50"/>
      <c r="V79" s="50"/>
      <c r="W79" s="50"/>
      <c r="X79" s="50"/>
      <c r="Y79" s="50"/>
      <c r="Z79" s="50"/>
      <c r="AA79" s="26"/>
      <c r="AB79" s="49"/>
      <c r="AC79" s="49"/>
      <c r="AD79" s="49"/>
      <c r="AE79" s="49"/>
      <c r="AF79" s="49"/>
      <c r="AG79" s="49"/>
      <c r="AH79" s="49"/>
      <c r="AI79" s="36"/>
      <c r="AJ79" s="36"/>
      <c r="AK79" s="36"/>
    </row>
    <row r="80" spans="1:37" ht="25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26"/>
      <c r="T80" s="50"/>
      <c r="U80" s="50"/>
      <c r="V80" s="50"/>
      <c r="W80" s="50"/>
      <c r="X80" s="50"/>
      <c r="Y80" s="50"/>
      <c r="Z80" s="50"/>
      <c r="AA80" s="26"/>
      <c r="AB80" s="49"/>
      <c r="AC80" s="49"/>
      <c r="AD80" s="49"/>
      <c r="AE80" s="49"/>
      <c r="AF80" s="49"/>
      <c r="AG80" s="49"/>
      <c r="AH80" s="49"/>
      <c r="AI80" s="36"/>
      <c r="AJ80" s="36"/>
      <c r="AK80" s="36"/>
    </row>
    <row r="81" spans="1:37" ht="25.5" customHeight="1">
      <c r="A81" s="3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26"/>
      <c r="U81" s="32"/>
      <c r="V81" s="32"/>
      <c r="W81" s="32"/>
      <c r="X81" s="32"/>
      <c r="Y81" s="32"/>
      <c r="Z81" s="32"/>
      <c r="AA81" s="26"/>
      <c r="AB81" s="26"/>
      <c r="AC81" s="26"/>
      <c r="AD81" s="26"/>
      <c r="AE81" s="26"/>
      <c r="AF81" s="26"/>
      <c r="AG81" s="26"/>
      <c r="AH81" s="26"/>
      <c r="AI81" s="36"/>
      <c r="AJ81" s="36"/>
      <c r="AK81" s="36"/>
    </row>
    <row r="82" spans="1:37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26"/>
      <c r="T82" s="50"/>
      <c r="U82" s="50"/>
      <c r="V82" s="50"/>
      <c r="W82" s="50"/>
      <c r="X82" s="50"/>
      <c r="Y82" s="50"/>
      <c r="Z82" s="50"/>
      <c r="AA82" s="26"/>
      <c r="AB82" s="49"/>
      <c r="AC82" s="49"/>
      <c r="AD82" s="49"/>
      <c r="AE82" s="49"/>
      <c r="AF82" s="49"/>
      <c r="AG82" s="49"/>
      <c r="AH82" s="49"/>
      <c r="AI82" s="36"/>
      <c r="AJ82" s="36"/>
      <c r="AK82" s="36"/>
    </row>
    <row r="83" spans="1:37" ht="12.75" customHeight="1">
      <c r="A83" s="36"/>
      <c r="B83" s="36"/>
      <c r="C83" s="3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26"/>
      <c r="W83" s="32"/>
      <c r="X83" s="32"/>
      <c r="Y83" s="32"/>
      <c r="Z83" s="32"/>
      <c r="AA83" s="32"/>
      <c r="AB83" s="32"/>
      <c r="AC83" s="26"/>
      <c r="AD83" s="26"/>
      <c r="AE83" s="26"/>
      <c r="AF83" s="23"/>
      <c r="AG83" s="23"/>
      <c r="AH83" s="23"/>
      <c r="AI83" s="23"/>
      <c r="AJ83" s="23"/>
      <c r="AK83" s="36"/>
    </row>
    <row r="84" spans="1:37" ht="12.75" customHeight="1">
      <c r="A84" s="36"/>
      <c r="B84" s="36"/>
      <c r="C84" s="3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39"/>
      <c r="V84" s="39"/>
      <c r="W84" s="32"/>
      <c r="X84" s="32"/>
      <c r="Y84" s="32"/>
      <c r="Z84" s="32"/>
      <c r="AA84" s="32"/>
      <c r="AB84" s="32"/>
      <c r="AC84" s="26"/>
      <c r="AD84" s="26"/>
      <c r="AE84" s="26"/>
      <c r="AF84" s="23"/>
      <c r="AG84" s="23"/>
      <c r="AH84" s="23"/>
      <c r="AI84" s="23"/>
      <c r="AJ84" s="23"/>
      <c r="AK84" s="36"/>
    </row>
    <row r="85" spans="1:37" ht="12.75" customHeight="1">
      <c r="A85" s="36"/>
      <c r="B85" s="36"/>
      <c r="C85" s="3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39"/>
      <c r="V85" s="39"/>
      <c r="W85" s="32"/>
      <c r="X85" s="32"/>
      <c r="Y85" s="32"/>
      <c r="Z85" s="32"/>
      <c r="AA85" s="32"/>
      <c r="AB85" s="32"/>
      <c r="AC85" s="26"/>
      <c r="AD85" s="26"/>
      <c r="AE85" s="26"/>
      <c r="AF85" s="23"/>
      <c r="AG85" s="23"/>
      <c r="AH85" s="23"/>
      <c r="AI85" s="23"/>
      <c r="AJ85" s="23"/>
      <c r="AK85" s="36"/>
    </row>
    <row r="86" spans="1:37" ht="25.5" customHeight="1">
      <c r="A86" s="36"/>
      <c r="B86" s="36"/>
      <c r="C86" s="3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39"/>
      <c r="V86" s="39"/>
      <c r="W86" s="32"/>
      <c r="X86" s="32"/>
      <c r="Y86" s="32"/>
      <c r="Z86" s="32"/>
      <c r="AA86" s="32"/>
      <c r="AB86" s="32"/>
      <c r="AC86" s="26"/>
      <c r="AD86" s="26"/>
      <c r="AE86" s="26"/>
      <c r="AF86" s="23"/>
      <c r="AG86" s="23"/>
      <c r="AH86" s="23"/>
      <c r="AI86" s="23"/>
      <c r="AJ86" s="23"/>
      <c r="AK86" s="36"/>
    </row>
    <row r="87" spans="1:37" ht="25.5" customHeight="1">
      <c r="A87" s="36"/>
      <c r="B87" s="36"/>
      <c r="C87" s="3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39"/>
      <c r="V87" s="36"/>
      <c r="W87" s="32"/>
      <c r="X87" s="26"/>
      <c r="Y87" s="26"/>
      <c r="Z87" s="26"/>
      <c r="AA87" s="26"/>
      <c r="AB87" s="2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37" ht="25.5" customHeight="1">
      <c r="A88" s="23"/>
      <c r="B88" s="23"/>
      <c r="C88" s="23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6"/>
      <c r="V88" s="36"/>
      <c r="W88" s="26"/>
      <c r="X88" s="26"/>
      <c r="Y88" s="26"/>
      <c r="Z88" s="26"/>
      <c r="AA88" s="26"/>
      <c r="AB88" s="26"/>
      <c r="AC88" s="36"/>
      <c r="AD88" s="36"/>
      <c r="AE88" s="36"/>
      <c r="AF88" s="36"/>
      <c r="AG88" s="36"/>
      <c r="AH88" s="36"/>
      <c r="AI88" s="36"/>
      <c r="AJ88" s="36"/>
      <c r="AK88" s="23"/>
    </row>
    <row r="89" spans="1:37" ht="25.5" customHeight="1">
      <c r="A89" s="23"/>
      <c r="B89" s="23"/>
      <c r="C89" s="2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36"/>
      <c r="V89" s="36"/>
      <c r="W89" s="26"/>
      <c r="X89" s="26"/>
      <c r="Y89" s="26"/>
      <c r="Z89" s="26"/>
      <c r="AA89" s="26"/>
      <c r="AB89" s="26"/>
      <c r="AC89" s="36"/>
      <c r="AD89" s="36"/>
      <c r="AE89" s="36"/>
      <c r="AF89" s="36"/>
      <c r="AG89" s="36"/>
      <c r="AH89" s="36"/>
      <c r="AI89" s="36"/>
      <c r="AJ89" s="36"/>
      <c r="AK89" s="23"/>
    </row>
    <row r="90" spans="1:37" ht="9.75" customHeight="1">
      <c r="A90" s="23"/>
      <c r="B90" s="23"/>
      <c r="C90" s="23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  <c r="V90" s="26"/>
      <c r="W90" s="32"/>
      <c r="X90" s="32"/>
      <c r="Y90" s="32"/>
      <c r="Z90" s="32"/>
      <c r="AA90" s="32"/>
      <c r="AB90" s="32"/>
      <c r="AC90" s="26"/>
      <c r="AD90" s="26"/>
      <c r="AE90" s="26"/>
      <c r="AF90" s="23"/>
      <c r="AG90" s="23"/>
      <c r="AH90" s="23"/>
      <c r="AI90" s="23"/>
      <c r="AJ90" s="23"/>
      <c r="AK90" s="23"/>
    </row>
    <row r="91" spans="1:37" ht="25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57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19.5" customHeight="1">
      <c r="A93" s="23"/>
      <c r="B93" s="23"/>
      <c r="C93" s="23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23"/>
    </row>
    <row r="94" spans="1:37" ht="19.5" customHeight="1">
      <c r="A94" s="23"/>
      <c r="B94" s="23"/>
      <c r="C94" s="23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3"/>
    </row>
    <row r="95" spans="1:37" ht="19.5" customHeight="1">
      <c r="A95" s="23"/>
      <c r="B95" s="23"/>
      <c r="C95" s="23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3"/>
    </row>
    <row r="96" spans="1:37" ht="9" customHeight="1">
      <c r="A96" s="23"/>
      <c r="B96" s="23"/>
      <c r="C96" s="23"/>
      <c r="D96" s="30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32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23"/>
    </row>
    <row r="97" spans="1:37" ht="9" customHeight="1">
      <c r="A97" s="23"/>
      <c r="B97" s="23"/>
      <c r="C97" s="23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23"/>
    </row>
    <row r="98" spans="1:37" ht="9" customHeight="1">
      <c r="A98" s="23"/>
      <c r="B98" s="23"/>
      <c r="C98" s="23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32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23"/>
    </row>
    <row r="99" spans="1:37" ht="19.5" customHeight="1">
      <c r="A99" s="23"/>
      <c r="B99" s="23"/>
      <c r="C99" s="23"/>
      <c r="D99" s="30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23"/>
    </row>
    <row r="100" spans="1:37" ht="9.75">
      <c r="A100" s="23"/>
      <c r="B100" s="23"/>
      <c r="C100" s="23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23"/>
    </row>
    <row r="101" spans="1:37" ht="9.75">
      <c r="A101" s="23"/>
      <c r="B101" s="23"/>
      <c r="C101" s="23"/>
      <c r="D101" s="30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32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23"/>
    </row>
    <row r="102" spans="1:37" ht="12.75" customHeight="1">
      <c r="A102" s="23"/>
      <c r="B102" s="23"/>
      <c r="C102" s="2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23"/>
    </row>
    <row r="103" spans="1:37" ht="13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13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ht="10.5" customHeight="1">
      <c r="A105" s="23"/>
      <c r="B105" s="23"/>
      <c r="C105" s="23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23"/>
    </row>
    <row r="106" spans="1:37" ht="10.5" customHeight="1">
      <c r="A106" s="23"/>
      <c r="B106" s="23"/>
      <c r="C106" s="23"/>
      <c r="D106" s="29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6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9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6"/>
      <c r="V107" s="26"/>
      <c r="W107" s="26"/>
      <c r="X107" s="26"/>
      <c r="Y107" s="26"/>
      <c r="Z107" s="26"/>
      <c r="AA107" s="26"/>
      <c r="AB107" s="26"/>
      <c r="AC107" s="26"/>
      <c r="AD107" s="23"/>
      <c r="AE107" s="23"/>
      <c r="AF107" s="23"/>
      <c r="AG107" s="23"/>
      <c r="AH107" s="23"/>
      <c r="AI107" s="23"/>
      <c r="AJ107" s="23"/>
      <c r="AK107" s="23"/>
    </row>
    <row r="108" spans="1:37" ht="9.75" customHeight="1">
      <c r="A108" s="23"/>
      <c r="B108" s="23"/>
      <c r="C108" s="23"/>
      <c r="D108" s="31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32"/>
      <c r="V108" s="23"/>
      <c r="W108" s="23"/>
      <c r="X108" s="23"/>
      <c r="Y108" s="23"/>
      <c r="Z108" s="23"/>
      <c r="AA108" s="23"/>
      <c r="AB108" s="23"/>
      <c r="AC108" s="36"/>
      <c r="AD108" s="23"/>
      <c r="AE108" s="23"/>
      <c r="AF108" s="23"/>
      <c r="AG108" s="23"/>
      <c r="AH108" s="23"/>
      <c r="AI108" s="23"/>
      <c r="AJ108" s="23"/>
      <c r="AK108" s="23"/>
    </row>
    <row r="109" spans="1:37" ht="9.75" customHeight="1">
      <c r="A109" s="23"/>
      <c r="B109" s="23"/>
      <c r="C109" s="23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0.5" customHeight="1">
      <c r="A110" s="23"/>
      <c r="B110" s="23"/>
      <c r="C110" s="23"/>
      <c r="D110" s="4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32"/>
      <c r="V110" s="23"/>
      <c r="W110" s="23"/>
      <c r="X110" s="23"/>
      <c r="Y110" s="23"/>
      <c r="Z110" s="23"/>
      <c r="AA110" s="23"/>
      <c r="AB110" s="23"/>
      <c r="AC110" s="36"/>
      <c r="AD110" s="23"/>
      <c r="AE110" s="23"/>
      <c r="AF110" s="23"/>
      <c r="AG110" s="23"/>
      <c r="AH110" s="23"/>
      <c r="AI110" s="23"/>
      <c r="AJ110" s="23"/>
      <c r="AK110" s="23"/>
    </row>
    <row r="111" spans="1:37" ht="10.5" customHeight="1">
      <c r="A111" s="23"/>
      <c r="B111" s="23"/>
      <c r="C111" s="23"/>
      <c r="D111" s="3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9.75">
      <c r="A112" s="23"/>
      <c r="B112" s="23"/>
      <c r="C112" s="23"/>
      <c r="D112" s="31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32"/>
      <c r="V112" s="23"/>
      <c r="W112" s="23"/>
      <c r="X112" s="23"/>
      <c r="Y112" s="23"/>
      <c r="Z112" s="23"/>
      <c r="AA112" s="23"/>
      <c r="AB112" s="23"/>
      <c r="AC112" s="36"/>
      <c r="AD112" s="23"/>
      <c r="AE112" s="23"/>
      <c r="AF112" s="23"/>
      <c r="AG112" s="23"/>
      <c r="AH112" s="23"/>
      <c r="AI112" s="23"/>
      <c r="AJ112" s="23"/>
      <c r="AK112" s="23"/>
    </row>
    <row r="113" spans="1:37" ht="12.75" customHeight="1">
      <c r="A113" s="23"/>
      <c r="B113" s="23"/>
      <c r="C113" s="23"/>
      <c r="D113" s="30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12.75" customHeight="1">
      <c r="A114" s="23"/>
      <c r="B114" s="23"/>
      <c r="C114" s="23"/>
      <c r="D114" s="24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9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12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10.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10.5" customHeight="1">
      <c r="A118" s="23"/>
      <c r="B118" s="23"/>
      <c r="C118" s="23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  <c r="AI118" s="26"/>
      <c r="AJ118" s="26"/>
      <c r="AK118" s="23"/>
    </row>
    <row r="119" spans="1:37" ht="10.5" customHeight="1">
      <c r="A119" s="23"/>
      <c r="B119" s="23"/>
      <c r="C119" s="23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  <c r="AI119" s="26"/>
      <c r="AJ119" s="26"/>
      <c r="AK119" s="23"/>
    </row>
    <row r="120" spans="1:37" ht="10.5" customHeight="1">
      <c r="A120" s="23"/>
      <c r="B120" s="23"/>
      <c r="C120" s="23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26"/>
      <c r="AI120" s="26"/>
      <c r="AJ120" s="26"/>
      <c r="AK120" s="23"/>
    </row>
    <row r="121" spans="1:37" ht="10.5" customHeight="1">
      <c r="A121" s="23"/>
      <c r="B121" s="23"/>
      <c r="C121" s="23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  <c r="AI121" s="26"/>
      <c r="AJ121" s="26"/>
      <c r="AK121" s="23"/>
    </row>
    <row r="122" spans="1:37" ht="10.5" customHeight="1">
      <c r="A122" s="23"/>
      <c r="B122" s="23"/>
      <c r="C122" s="23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  <c r="AI122" s="26"/>
      <c r="AJ122" s="26"/>
      <c r="AK122" s="23"/>
    </row>
    <row r="123" spans="1:37" ht="10.5" customHeight="1">
      <c r="A123" s="23"/>
      <c r="B123" s="23"/>
      <c r="C123" s="23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  <c r="AI123" s="26"/>
      <c r="AJ123" s="26"/>
      <c r="AK123" s="23"/>
    </row>
    <row r="124" spans="1:37" ht="9.75">
      <c r="A124" s="23"/>
      <c r="B124" s="23"/>
      <c r="C124" s="2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  <c r="AI124" s="26"/>
      <c r="AJ124" s="26"/>
      <c r="AK124" s="23"/>
    </row>
    <row r="125" spans="1:37" ht="20.25" customHeight="1">
      <c r="A125" s="23"/>
      <c r="B125" s="23"/>
      <c r="C125" s="2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32"/>
      <c r="AI125" s="32"/>
      <c r="AJ125" s="32"/>
      <c r="AK125" s="23"/>
    </row>
    <row r="126" spans="1:37" ht="9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19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9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9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19.5" customHeight="1">
      <c r="A130" s="23"/>
      <c r="B130" s="23"/>
      <c r="C130" s="23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3"/>
    </row>
    <row r="131" spans="1:37" ht="19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9.5" customHeight="1">
      <c r="A132" s="23"/>
      <c r="B132" s="23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6"/>
      <c r="P132" s="26"/>
      <c r="Q132" s="26"/>
      <c r="R132" s="26"/>
      <c r="S132" s="23"/>
      <c r="T132" s="23"/>
      <c r="U132" s="23"/>
      <c r="V132" s="23"/>
      <c r="W132" s="23"/>
      <c r="X132" s="23"/>
      <c r="Y132" s="23"/>
      <c r="Z132" s="23"/>
      <c r="AA132" s="23"/>
      <c r="AB132" s="38"/>
      <c r="AC132" s="38"/>
      <c r="AD132" s="38"/>
      <c r="AE132" s="38"/>
      <c r="AF132" s="38"/>
      <c r="AG132" s="38"/>
      <c r="AH132" s="38"/>
      <c r="AI132" s="38"/>
      <c r="AJ132" s="38"/>
      <c r="AK132" s="23"/>
    </row>
    <row r="133" spans="1:37" ht="19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41"/>
      <c r="AC133" s="41"/>
      <c r="AD133" s="41"/>
      <c r="AE133" s="41"/>
      <c r="AF133" s="41"/>
      <c r="AG133" s="41"/>
      <c r="AH133" s="41"/>
      <c r="AI133" s="41"/>
      <c r="AJ133" s="41"/>
      <c r="AK133" s="23"/>
    </row>
    <row r="134" spans="1:37" ht="19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41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9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9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9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6" customHeight="1">
      <c r="A138" s="23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3"/>
      <c r="AJ138" s="23"/>
      <c r="AK138" s="23"/>
    </row>
    <row r="139" spans="1:37" ht="18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9.75">
      <c r="A140" s="23"/>
      <c r="B140" s="24"/>
      <c r="C140" s="24"/>
      <c r="D140" s="24"/>
      <c r="E140" s="24"/>
      <c r="F140" s="24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4"/>
      <c r="S140" s="24"/>
      <c r="T140" s="25"/>
      <c r="U140" s="25"/>
      <c r="V140" s="25"/>
      <c r="W140" s="25"/>
      <c r="X140" s="24"/>
      <c r="Y140" s="24"/>
      <c r="Z140" s="24"/>
      <c r="AA140" s="24"/>
      <c r="AB140" s="24"/>
      <c r="AC140" s="24"/>
      <c r="AD140" s="43"/>
      <c r="AE140" s="43"/>
      <c r="AF140" s="43"/>
      <c r="AG140" s="43"/>
      <c r="AH140" s="43"/>
      <c r="AI140" s="23"/>
      <c r="AJ140" s="23"/>
      <c r="AK140" s="23"/>
    </row>
    <row r="141" spans="1:37" ht="19.5" customHeight="1">
      <c r="A141" s="23"/>
      <c r="B141" s="24"/>
      <c r="C141" s="24"/>
      <c r="D141" s="24"/>
      <c r="E141" s="24"/>
      <c r="F141" s="25"/>
      <c r="G141" s="25"/>
      <c r="H141" s="25"/>
      <c r="I141" s="25"/>
      <c r="J141" s="25"/>
      <c r="K141" s="25"/>
      <c r="L141" s="25"/>
      <c r="M141" s="25"/>
      <c r="N141" s="24"/>
      <c r="O141" s="24"/>
      <c r="P141" s="44"/>
      <c r="Q141" s="44"/>
      <c r="R141" s="24"/>
      <c r="S141" s="24"/>
      <c r="T141" s="24"/>
      <c r="U141" s="24"/>
      <c r="V141" s="25"/>
      <c r="W141" s="25"/>
      <c r="X141" s="25"/>
      <c r="Y141" s="25"/>
      <c r="Z141" s="25"/>
      <c r="AA141" s="25"/>
      <c r="AB141" s="24"/>
      <c r="AC141" s="24"/>
      <c r="AD141" s="24"/>
      <c r="AE141" s="24"/>
      <c r="AF141" s="24"/>
      <c r="AG141" s="24"/>
      <c r="AH141" s="24"/>
      <c r="AI141" s="23"/>
      <c r="AJ141" s="23"/>
      <c r="AK141" s="23"/>
    </row>
    <row r="142" spans="1:37" ht="9.75">
      <c r="A142" s="23"/>
      <c r="B142" s="24"/>
      <c r="C142" s="24"/>
      <c r="D142" s="24"/>
      <c r="E142" s="24"/>
      <c r="F142" s="25"/>
      <c r="G142" s="25"/>
      <c r="H142" s="25"/>
      <c r="I142" s="25"/>
      <c r="J142" s="25"/>
      <c r="K142" s="25"/>
      <c r="L142" s="25"/>
      <c r="M142" s="25"/>
      <c r="N142" s="24"/>
      <c r="O142" s="24"/>
      <c r="P142" s="44"/>
      <c r="Q142" s="44"/>
      <c r="R142" s="24"/>
      <c r="S142" s="24"/>
      <c r="T142" s="24"/>
      <c r="U142" s="24"/>
      <c r="V142" s="25"/>
      <c r="W142" s="25"/>
      <c r="X142" s="25"/>
      <c r="Y142" s="25"/>
      <c r="Z142" s="25"/>
      <c r="AA142" s="25"/>
      <c r="AB142" s="45"/>
      <c r="AC142" s="45"/>
      <c r="AD142" s="45"/>
      <c r="AE142" s="45"/>
      <c r="AF142" s="45"/>
      <c r="AG142" s="45"/>
      <c r="AH142" s="45"/>
      <c r="AI142" s="23"/>
      <c r="AJ142" s="23"/>
      <c r="AK142" s="23"/>
    </row>
    <row r="143" spans="1:37" ht="9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9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9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18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9.75">
      <c r="A147" s="23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3"/>
      <c r="AJ147" s="23"/>
      <c r="AK147" s="23"/>
    </row>
    <row r="148" spans="1:37" ht="3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21.75" customHeight="1">
      <c r="A149" s="23"/>
      <c r="B149" s="36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6"/>
      <c r="P149" s="26"/>
      <c r="Q149" s="36"/>
      <c r="R149" s="23"/>
      <c r="S149" s="23"/>
      <c r="T149" s="23"/>
      <c r="U149" s="23"/>
      <c r="V149" s="23"/>
      <c r="W149" s="23"/>
      <c r="X149" s="23"/>
      <c r="Y149" s="36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9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12" customHeight="1">
      <c r="A151" s="23"/>
      <c r="B151" s="36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16.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9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36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9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4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16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9.75">
      <c r="A157" s="2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3"/>
      <c r="AJ157" s="23"/>
      <c r="AK157" s="23"/>
    </row>
    <row r="158" spans="1:37" ht="16.5" customHeight="1">
      <c r="A158" s="23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3"/>
      <c r="AJ158" s="23"/>
      <c r="AK158" s="23"/>
    </row>
    <row r="159" spans="1:37" ht="5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23"/>
      <c r="AH159" s="23"/>
      <c r="AI159" s="23"/>
      <c r="AJ159" s="23"/>
      <c r="AK159" s="23"/>
    </row>
    <row r="160" spans="1:37" ht="16.5" customHeight="1">
      <c r="A160" s="23"/>
      <c r="B160" s="23"/>
      <c r="C160" s="23"/>
      <c r="D160" s="23"/>
      <c r="E160" s="23"/>
      <c r="F160" s="23"/>
      <c r="G160" s="23"/>
      <c r="H160" s="23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23"/>
      <c r="AI160" s="23"/>
      <c r="AJ160" s="23"/>
      <c r="AK160" s="23"/>
    </row>
    <row r="161" spans="1:37" ht="7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34"/>
      <c r="Y161" s="42"/>
      <c r="Z161" s="42"/>
      <c r="AA161" s="42"/>
      <c r="AB161" s="42"/>
      <c r="AC161" s="42"/>
      <c r="AD161" s="42"/>
      <c r="AE161" s="42"/>
      <c r="AF161" s="42"/>
      <c r="AG161" s="42"/>
      <c r="AH161" s="23"/>
      <c r="AI161" s="23"/>
      <c r="AJ161" s="23"/>
      <c r="AK161" s="23"/>
    </row>
    <row r="162" spans="1:37" ht="16.5" customHeight="1">
      <c r="A162" s="23"/>
      <c r="B162" s="23"/>
      <c r="C162" s="23"/>
      <c r="D162" s="23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23"/>
      <c r="W162" s="23"/>
      <c r="X162" s="23"/>
      <c r="Y162" s="42"/>
      <c r="Z162" s="42"/>
      <c r="AA162" s="42"/>
      <c r="AB162" s="42"/>
      <c r="AC162" s="42"/>
      <c r="AD162" s="42"/>
      <c r="AE162" s="42"/>
      <c r="AF162" s="42"/>
      <c r="AG162" s="42"/>
      <c r="AH162" s="23"/>
      <c r="AI162" s="23"/>
      <c r="AJ162" s="23"/>
      <c r="AK162" s="23"/>
    </row>
    <row r="163" spans="1:37" ht="9.75">
      <c r="A163" s="23"/>
      <c r="B163" s="23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23"/>
      <c r="N163" s="42"/>
      <c r="O163" s="42"/>
      <c r="P163" s="42"/>
      <c r="Q163" s="42"/>
      <c r="R163" s="42"/>
      <c r="S163" s="42"/>
      <c r="T163" s="42"/>
      <c r="U163" s="23"/>
      <c r="V163" s="23"/>
      <c r="W163" s="23"/>
      <c r="X163" s="23"/>
      <c r="Y163" s="23"/>
      <c r="Z163" s="23"/>
      <c r="AA163" s="23"/>
      <c r="AB163" s="42"/>
      <c r="AC163" s="42"/>
      <c r="AD163" s="42"/>
      <c r="AE163" s="42"/>
      <c r="AF163" s="42"/>
      <c r="AG163" s="42"/>
      <c r="AH163" s="23"/>
      <c r="AI163" s="23"/>
      <c r="AJ163" s="23"/>
      <c r="AK163" s="23"/>
    </row>
    <row r="164" spans="1:37" ht="9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36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ht="19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ht="19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19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ht="19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ht="19.5" customHeight="1">
      <c r="A170" s="2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3"/>
      <c r="AJ170" s="23"/>
      <c r="AK170" s="23"/>
    </row>
    <row r="171" spans="1:37" ht="19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19.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9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3"/>
      <c r="AJ173" s="23"/>
      <c r="AK173" s="23"/>
    </row>
    <row r="174" spans="1:37" ht="9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3"/>
      <c r="AJ174" s="23"/>
      <c r="AK174" s="23"/>
    </row>
    <row r="175" spans="1:37" ht="9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3"/>
      <c r="AJ175" s="23"/>
      <c r="AK175" s="23"/>
    </row>
    <row r="176" spans="1:37" ht="9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3"/>
      <c r="AJ176" s="23"/>
      <c r="AK176" s="23"/>
    </row>
    <row r="177" spans="1:37" ht="9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3"/>
      <c r="AJ177" s="23"/>
      <c r="AK177" s="23"/>
    </row>
    <row r="178" spans="1:37" ht="9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3"/>
      <c r="AJ178" s="23"/>
      <c r="AK178" s="23"/>
    </row>
    <row r="179" spans="1:37" ht="9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3"/>
      <c r="AJ179" s="23"/>
      <c r="AK179" s="23"/>
    </row>
    <row r="180" spans="1:37" ht="9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9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12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9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9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9.75">
      <c r="A185" s="23"/>
      <c r="B185" s="46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ht="9.75">
      <c r="A186" s="23"/>
      <c r="B186" s="46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9.75">
      <c r="A187" s="23"/>
      <c r="B187" s="46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ht="9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ht="9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41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ht="9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9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</row>
    <row r="192" spans="1:37" ht="9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</row>
    <row r="193" spans="1:37" ht="9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</row>
    <row r="194" spans="1:37" ht="9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</row>
    <row r="195" spans="1:37" ht="9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</row>
    <row r="196" spans="1:37" ht="9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</row>
    <row r="197" spans="1:37" ht="9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</row>
    <row r="198" spans="1:37" ht="9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</row>
    <row r="199" spans="1:37" ht="9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</row>
    <row r="200" spans="1:37" ht="9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</row>
    <row r="201" spans="1:37" ht="9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</row>
  </sheetData>
  <mergeCells count="77">
    <mergeCell ref="E31:T31"/>
    <mergeCell ref="E32:T32"/>
    <mergeCell ref="Z5:AE5"/>
    <mergeCell ref="AG5:AJ5"/>
    <mergeCell ref="D5:S5"/>
    <mergeCell ref="T5:Y5"/>
    <mergeCell ref="D6:T6"/>
    <mergeCell ref="D7:V7"/>
    <mergeCell ref="D8:AJ8"/>
    <mergeCell ref="D9:AJ9"/>
    <mergeCell ref="D10:T11"/>
    <mergeCell ref="U10:AJ10"/>
    <mergeCell ref="U11:AB11"/>
    <mergeCell ref="AC11:AJ11"/>
    <mergeCell ref="E12:T12"/>
    <mergeCell ref="U12:AB12"/>
    <mergeCell ref="AC12:AJ12"/>
    <mergeCell ref="E13:T13"/>
    <mergeCell ref="U13:AB14"/>
    <mergeCell ref="AC13:AJ14"/>
    <mergeCell ref="E14:T14"/>
    <mergeCell ref="E15:T15"/>
    <mergeCell ref="U15:AB16"/>
    <mergeCell ref="AC15:AJ16"/>
    <mergeCell ref="E16:T16"/>
    <mergeCell ref="E17:T17"/>
    <mergeCell ref="U17:AB17"/>
    <mergeCell ref="AC17:AJ17"/>
    <mergeCell ref="E18:T18"/>
    <mergeCell ref="U18:AB18"/>
    <mergeCell ref="AC18:AJ18"/>
    <mergeCell ref="E19:T19"/>
    <mergeCell ref="U19:AB20"/>
    <mergeCell ref="AC19:AJ20"/>
    <mergeCell ref="E20:T20"/>
    <mergeCell ref="E21:T21"/>
    <mergeCell ref="U21:AB22"/>
    <mergeCell ref="AC21:AJ22"/>
    <mergeCell ref="E22:T22"/>
    <mergeCell ref="E23:T23"/>
    <mergeCell ref="U23:AB24"/>
    <mergeCell ref="AC23:AJ24"/>
    <mergeCell ref="E24:T24"/>
    <mergeCell ref="E25:T25"/>
    <mergeCell ref="U25:AB26"/>
    <mergeCell ref="AC25:AJ26"/>
    <mergeCell ref="E26:T26"/>
    <mergeCell ref="E27:T27"/>
    <mergeCell ref="U27:AB28"/>
    <mergeCell ref="AC27:AJ28"/>
    <mergeCell ref="E28:T28"/>
    <mergeCell ref="E29:T29"/>
    <mergeCell ref="U29:AB30"/>
    <mergeCell ref="AC29:AJ30"/>
    <mergeCell ref="E30:T30"/>
    <mergeCell ref="U31:AB31"/>
    <mergeCell ref="AC31:AJ31"/>
    <mergeCell ref="U32:AB32"/>
    <mergeCell ref="AC32:AJ32"/>
    <mergeCell ref="E33:T33"/>
    <mergeCell ref="U33:AB34"/>
    <mergeCell ref="AC33:AJ34"/>
    <mergeCell ref="E34:T34"/>
    <mergeCell ref="E35:T35"/>
    <mergeCell ref="U35:AB36"/>
    <mergeCell ref="AC35:AJ36"/>
    <mergeCell ref="E36:T36"/>
    <mergeCell ref="E37:T37"/>
    <mergeCell ref="U37:AB37"/>
    <mergeCell ref="AC37:AJ37"/>
    <mergeCell ref="E38:T38"/>
    <mergeCell ref="U38:AB38"/>
    <mergeCell ref="AC38:AJ38"/>
    <mergeCell ref="E39:T39"/>
    <mergeCell ref="U39:AB39"/>
    <mergeCell ref="AC39:AJ39"/>
    <mergeCell ref="D52:N52"/>
  </mergeCells>
  <conditionalFormatting sqref="A4:AK55">
    <cfRule type="expression" priority="1" dxfId="1" stopIfTrue="1">
      <formula>Barva=2</formula>
    </cfRule>
  </conditionalFormatting>
  <printOptions/>
  <pageMargins left="0.2362204724409449" right="0.2362204724409449" top="0.31496062992125984" bottom="0.35433070866141736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K219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Z5" sqref="Z5:AE5"/>
    </sheetView>
  </sheetViews>
  <sheetFormatPr defaultColWidth="9.140625" defaultRowHeight="12.75"/>
  <cols>
    <col min="1" max="37" width="2.7109375" style="22" customWidth="1"/>
    <col min="38" max="16384" width="9.140625" style="22" customWidth="1"/>
  </cols>
  <sheetData>
    <row r="1" spans="1:37" ht="3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53.25" customHeight="1">
      <c r="A2" s="58"/>
      <c r="B2" s="24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8"/>
      <c r="Z2" s="58"/>
      <c r="AA2" s="58"/>
      <c r="AB2" s="58"/>
      <c r="AC2" s="58"/>
      <c r="AD2" s="58"/>
      <c r="AE2" s="59"/>
      <c r="AF2" s="58"/>
      <c r="AG2" s="58"/>
      <c r="AH2" s="58"/>
      <c r="AI2" s="58"/>
      <c r="AJ2" s="58"/>
      <c r="AK2" s="58"/>
    </row>
    <row r="3" spans="1:37" ht="3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9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7" ht="15.75" customHeight="1">
      <c r="A5" s="164"/>
      <c r="B5" s="164"/>
      <c r="C5" s="164"/>
      <c r="D5" s="1009" t="s">
        <v>356</v>
      </c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855" t="s">
        <v>231</v>
      </c>
      <c r="U5" s="855"/>
      <c r="V5" s="855"/>
      <c r="W5" s="855"/>
      <c r="X5" s="855"/>
      <c r="Y5" s="855"/>
      <c r="Z5" s="856">
        <f>LOWER(DZPFO!D10)</f>
      </c>
      <c r="AA5" s="857"/>
      <c r="AB5" s="857"/>
      <c r="AC5" s="857"/>
      <c r="AD5" s="857"/>
      <c r="AE5" s="857"/>
      <c r="AF5" s="82" t="s">
        <v>5</v>
      </c>
      <c r="AG5" s="860">
        <f>LOWER(DZPFO!K10)</f>
      </c>
      <c r="AH5" s="857"/>
      <c r="AI5" s="857"/>
      <c r="AJ5" s="861"/>
      <c r="AK5" s="164"/>
    </row>
    <row r="6" spans="1:37" ht="19.5" customHeight="1">
      <c r="A6" s="164"/>
      <c r="B6" s="164"/>
      <c r="C6" s="237"/>
      <c r="D6" s="1221" t="s">
        <v>357</v>
      </c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33"/>
      <c r="AD6" s="833"/>
      <c r="AE6" s="833"/>
      <c r="AF6" s="833"/>
      <c r="AG6" s="833"/>
      <c r="AH6" s="833"/>
      <c r="AI6" s="833"/>
      <c r="AJ6" s="833"/>
      <c r="AK6" s="164"/>
    </row>
    <row r="7" spans="1:37" ht="12" customHeight="1">
      <c r="A7" s="164"/>
      <c r="B7" s="164"/>
      <c r="C7" s="164"/>
      <c r="D7" s="1222" t="s">
        <v>571</v>
      </c>
      <c r="E7" s="1223"/>
      <c r="F7" s="1223"/>
      <c r="G7" s="1223"/>
      <c r="H7" s="1223"/>
      <c r="I7" s="1223"/>
      <c r="J7" s="1223"/>
      <c r="K7" s="1223"/>
      <c r="L7" s="1223"/>
      <c r="M7" s="1223"/>
      <c r="N7" s="1223"/>
      <c r="O7" s="1223"/>
      <c r="P7" s="1223"/>
      <c r="Q7" s="1223"/>
      <c r="R7" s="1223"/>
      <c r="S7" s="1223"/>
      <c r="T7" s="1223"/>
      <c r="U7" s="1223"/>
      <c r="V7" s="1223"/>
      <c r="W7" s="1223"/>
      <c r="X7" s="1223"/>
      <c r="Y7" s="1223"/>
      <c r="Z7" s="1223"/>
      <c r="AA7" s="1223"/>
      <c r="AB7" s="1223"/>
      <c r="AC7" s="1223"/>
      <c r="AD7" s="1223"/>
      <c r="AE7" s="1223"/>
      <c r="AF7" s="1223"/>
      <c r="AG7" s="1223"/>
      <c r="AH7" s="1223"/>
      <c r="AI7" s="1223"/>
      <c r="AJ7" s="1223"/>
      <c r="AK7" s="164"/>
    </row>
    <row r="8" spans="1:37" ht="12" customHeight="1">
      <c r="A8" s="164"/>
      <c r="B8" s="164"/>
      <c r="C8" s="164"/>
      <c r="D8" s="1230" t="s">
        <v>522</v>
      </c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3"/>
      <c r="AC8" s="1223"/>
      <c r="AD8" s="1223"/>
      <c r="AE8" s="1223"/>
      <c r="AF8" s="1223"/>
      <c r="AG8" s="1223"/>
      <c r="AH8" s="1223"/>
      <c r="AI8" s="1223"/>
      <c r="AJ8" s="1223"/>
      <c r="AK8" s="164"/>
    </row>
    <row r="9" spans="1:37" ht="12" customHeight="1">
      <c r="A9" s="164"/>
      <c r="B9" s="164"/>
      <c r="C9" s="164"/>
      <c r="D9" s="908" t="s">
        <v>358</v>
      </c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09"/>
      <c r="S9" s="909"/>
      <c r="T9" s="909"/>
      <c r="U9" s="909"/>
      <c r="V9" s="909"/>
      <c r="W9" s="909"/>
      <c r="X9" s="909"/>
      <c r="Y9" s="909"/>
      <c r="Z9" s="909"/>
      <c r="AA9" s="909"/>
      <c r="AB9" s="909"/>
      <c r="AC9" s="909"/>
      <c r="AD9" s="909"/>
      <c r="AE9" s="909"/>
      <c r="AF9" s="909"/>
      <c r="AG9" s="909"/>
      <c r="AH9" s="909"/>
      <c r="AI9" s="909"/>
      <c r="AJ9" s="1224"/>
      <c r="AK9" s="164"/>
    </row>
    <row r="10" spans="1:37" ht="19.5" customHeight="1">
      <c r="A10" s="164"/>
      <c r="B10" s="164"/>
      <c r="C10" s="164"/>
      <c r="D10" s="1225" t="s">
        <v>38</v>
      </c>
      <c r="E10" s="1025"/>
      <c r="F10" s="1025"/>
      <c r="G10" s="1025"/>
      <c r="H10" s="1025"/>
      <c r="I10" s="1226"/>
      <c r="J10" s="1227"/>
      <c r="K10" s="1227"/>
      <c r="L10" s="1227"/>
      <c r="M10" s="1227"/>
      <c r="N10" s="1227"/>
      <c r="O10" s="1227"/>
      <c r="P10" s="1227"/>
      <c r="Q10" s="1227"/>
      <c r="R10" s="1227"/>
      <c r="S10" s="1227"/>
      <c r="T10" s="1227"/>
      <c r="U10" s="1227"/>
      <c r="V10" s="1227"/>
      <c r="W10" s="1228"/>
      <c r="X10" s="1024" t="s">
        <v>359</v>
      </c>
      <c r="Y10" s="1024"/>
      <c r="Z10" s="1024"/>
      <c r="AA10" s="1024"/>
      <c r="AB10" s="1229"/>
      <c r="AC10" s="1229"/>
      <c r="AD10" s="1229"/>
      <c r="AE10" s="1229"/>
      <c r="AF10" s="293"/>
      <c r="AG10" s="80" t="s">
        <v>5</v>
      </c>
      <c r="AH10" s="1272"/>
      <c r="AI10" s="1229"/>
      <c r="AJ10" s="1273"/>
      <c r="AK10" s="164"/>
    </row>
    <row r="11" spans="1:37" ht="19.5" customHeight="1">
      <c r="A11" s="164"/>
      <c r="B11" s="164"/>
      <c r="C11" s="164"/>
      <c r="D11" s="1274" t="s">
        <v>523</v>
      </c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5"/>
      <c r="P11" s="1275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1276"/>
      <c r="AK11" s="164"/>
    </row>
    <row r="12" spans="1:37" ht="19.5" customHeight="1">
      <c r="A12" s="164"/>
      <c r="B12" s="164"/>
      <c r="C12" s="164"/>
      <c r="D12" s="1277" t="s">
        <v>524</v>
      </c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74"/>
      <c r="P12" s="127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  <c r="AK12" s="164"/>
    </row>
    <row r="13" spans="1:37" ht="12" customHeight="1">
      <c r="A13" s="164"/>
      <c r="B13" s="164"/>
      <c r="C13" s="164"/>
      <c r="D13" s="164" t="s">
        <v>360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</row>
    <row r="14" spans="1:37" s="48" customFormat="1" ht="15" customHeight="1">
      <c r="A14" s="184"/>
      <c r="B14" s="184"/>
      <c r="C14" s="184"/>
      <c r="D14" s="1279" t="s">
        <v>525</v>
      </c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84"/>
    </row>
    <row r="15" spans="1:37" ht="12" customHeight="1">
      <c r="A15" s="164"/>
      <c r="B15" s="164"/>
      <c r="C15" s="164"/>
      <c r="D15" s="1231"/>
      <c r="E15" s="1232"/>
      <c r="F15" s="1232"/>
      <c r="G15" s="1232"/>
      <c r="H15" s="1232"/>
      <c r="I15" s="1232"/>
      <c r="J15" s="1232"/>
      <c r="K15" s="1232"/>
      <c r="L15" s="1232"/>
      <c r="M15" s="1232"/>
      <c r="N15" s="1232"/>
      <c r="O15" s="1232"/>
      <c r="P15" s="1232"/>
      <c r="Q15" s="893" t="s">
        <v>33</v>
      </c>
      <c r="R15" s="910"/>
      <c r="S15" s="910"/>
      <c r="T15" s="910"/>
      <c r="U15" s="910"/>
      <c r="V15" s="893" t="s">
        <v>34</v>
      </c>
      <c r="W15" s="910"/>
      <c r="X15" s="910"/>
      <c r="Y15" s="910"/>
      <c r="Z15" s="910"/>
      <c r="AA15" s="893" t="s">
        <v>361</v>
      </c>
      <c r="AB15" s="910"/>
      <c r="AC15" s="910"/>
      <c r="AD15" s="910"/>
      <c r="AE15" s="910"/>
      <c r="AF15" s="893" t="s">
        <v>34</v>
      </c>
      <c r="AG15" s="910"/>
      <c r="AH15" s="910"/>
      <c r="AI15" s="910"/>
      <c r="AJ15" s="1238"/>
      <c r="AK15" s="164"/>
    </row>
    <row r="16" spans="1:37" ht="9.75" customHeight="1">
      <c r="A16" s="164"/>
      <c r="B16" s="164"/>
      <c r="C16" s="164"/>
      <c r="D16" s="239">
        <v>501</v>
      </c>
      <c r="E16" s="951" t="s">
        <v>362</v>
      </c>
      <c r="F16" s="951"/>
      <c r="G16" s="951"/>
      <c r="H16" s="951"/>
      <c r="I16" s="951"/>
      <c r="J16" s="951"/>
      <c r="K16" s="951"/>
      <c r="L16" s="951"/>
      <c r="M16" s="951"/>
      <c r="N16" s="951"/>
      <c r="O16" s="951"/>
      <c r="P16" s="951"/>
      <c r="Q16" s="1233">
        <f>DZPFO!S81</f>
        <v>0</v>
      </c>
      <c r="R16" s="1233"/>
      <c r="S16" s="1233"/>
      <c r="T16" s="1233"/>
      <c r="U16" s="1233"/>
      <c r="V16" s="1024"/>
      <c r="W16" s="1024"/>
      <c r="X16" s="1024"/>
      <c r="Y16" s="1024"/>
      <c r="Z16" s="1024"/>
      <c r="AA16" s="1233"/>
      <c r="AB16" s="1233"/>
      <c r="AC16" s="1233"/>
      <c r="AD16" s="1233"/>
      <c r="AE16" s="1233"/>
      <c r="AF16" s="1024"/>
      <c r="AG16" s="1024"/>
      <c r="AH16" s="1024"/>
      <c r="AI16" s="1024"/>
      <c r="AJ16" s="1236"/>
      <c r="AK16" s="164"/>
    </row>
    <row r="17" spans="1:37" ht="9.75" customHeight="1">
      <c r="A17" s="164"/>
      <c r="B17" s="164"/>
      <c r="C17" s="164"/>
      <c r="D17" s="216"/>
      <c r="E17" s="1013" t="s">
        <v>363</v>
      </c>
      <c r="F17" s="1013"/>
      <c r="G17" s="1013"/>
      <c r="H17" s="1013"/>
      <c r="I17" s="1013"/>
      <c r="J17" s="1013"/>
      <c r="K17" s="1013"/>
      <c r="L17" s="1013"/>
      <c r="M17" s="1013"/>
      <c r="N17" s="1013"/>
      <c r="O17" s="1013"/>
      <c r="P17" s="203"/>
      <c r="Q17" s="1234"/>
      <c r="R17" s="1234"/>
      <c r="S17" s="1234"/>
      <c r="T17" s="1234"/>
      <c r="U17" s="1234"/>
      <c r="V17" s="1235"/>
      <c r="W17" s="1235"/>
      <c r="X17" s="1235"/>
      <c r="Y17" s="1235"/>
      <c r="Z17" s="1235"/>
      <c r="AA17" s="1234"/>
      <c r="AB17" s="1234"/>
      <c r="AC17" s="1234"/>
      <c r="AD17" s="1234"/>
      <c r="AE17" s="1234"/>
      <c r="AF17" s="1235"/>
      <c r="AG17" s="1235"/>
      <c r="AH17" s="1235"/>
      <c r="AI17" s="1235"/>
      <c r="AJ17" s="1237"/>
      <c r="AK17" s="164"/>
    </row>
    <row r="18" spans="1:37" ht="9.75" customHeight="1">
      <c r="A18" s="164"/>
      <c r="B18" s="164"/>
      <c r="C18" s="164"/>
      <c r="D18" s="239">
        <v>502</v>
      </c>
      <c r="E18" s="951" t="s">
        <v>364</v>
      </c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1233">
        <f>MAX(DZPFO!S82,0)</f>
        <v>0</v>
      </c>
      <c r="R18" s="1233"/>
      <c r="S18" s="1233"/>
      <c r="T18" s="1233"/>
      <c r="U18" s="1233"/>
      <c r="V18" s="1024"/>
      <c r="W18" s="1024"/>
      <c r="X18" s="1024"/>
      <c r="Y18" s="1024"/>
      <c r="Z18" s="1024"/>
      <c r="AA18" s="1233"/>
      <c r="AB18" s="1233"/>
      <c r="AC18" s="1233"/>
      <c r="AD18" s="1233"/>
      <c r="AE18" s="1233"/>
      <c r="AF18" s="1024"/>
      <c r="AG18" s="1024"/>
      <c r="AH18" s="1024"/>
      <c r="AI18" s="1024"/>
      <c r="AJ18" s="1236"/>
      <c r="AK18" s="164"/>
    </row>
    <row r="19" spans="1:37" ht="9.75" customHeight="1">
      <c r="A19" s="164"/>
      <c r="B19" s="164"/>
      <c r="C19" s="164"/>
      <c r="D19" s="216"/>
      <c r="E19" s="1013" t="s">
        <v>365</v>
      </c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203"/>
      <c r="Q19" s="1234"/>
      <c r="R19" s="1234"/>
      <c r="S19" s="1234"/>
      <c r="T19" s="1234"/>
      <c r="U19" s="1234"/>
      <c r="V19" s="1235"/>
      <c r="W19" s="1235"/>
      <c r="X19" s="1235"/>
      <c r="Y19" s="1235"/>
      <c r="Z19" s="1235"/>
      <c r="AA19" s="1234"/>
      <c r="AB19" s="1234"/>
      <c r="AC19" s="1234"/>
      <c r="AD19" s="1234"/>
      <c r="AE19" s="1234"/>
      <c r="AF19" s="1235"/>
      <c r="AG19" s="1235"/>
      <c r="AH19" s="1235"/>
      <c r="AI19" s="1235"/>
      <c r="AJ19" s="1237"/>
      <c r="AK19" s="164"/>
    </row>
    <row r="20" spans="1:37" ht="9.75" customHeight="1">
      <c r="A20" s="164"/>
      <c r="B20" s="164"/>
      <c r="C20" s="164"/>
      <c r="D20" s="239">
        <v>503</v>
      </c>
      <c r="E20" s="951" t="s">
        <v>366</v>
      </c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1233">
        <f>DZPFO!S83</f>
        <v>0</v>
      </c>
      <c r="R20" s="1233"/>
      <c r="S20" s="1233"/>
      <c r="T20" s="1233"/>
      <c r="U20" s="1233"/>
      <c r="V20" s="1024"/>
      <c r="W20" s="1024"/>
      <c r="X20" s="1024"/>
      <c r="Y20" s="1024"/>
      <c r="Z20" s="1024"/>
      <c r="AA20" s="1233"/>
      <c r="AB20" s="1233"/>
      <c r="AC20" s="1233"/>
      <c r="AD20" s="1233"/>
      <c r="AE20" s="1233"/>
      <c r="AF20" s="1024"/>
      <c r="AG20" s="1024"/>
      <c r="AH20" s="1024"/>
      <c r="AI20" s="1024"/>
      <c r="AJ20" s="1236"/>
      <c r="AK20" s="164"/>
    </row>
    <row r="21" spans="1:37" ht="9.75" customHeight="1">
      <c r="A21" s="164"/>
      <c r="B21" s="164"/>
      <c r="C21" s="164"/>
      <c r="D21" s="216"/>
      <c r="E21" s="1013" t="s">
        <v>367</v>
      </c>
      <c r="F21" s="1013"/>
      <c r="G21" s="1013"/>
      <c r="H21" s="1013"/>
      <c r="I21" s="1013"/>
      <c r="J21" s="1013"/>
      <c r="K21" s="1013"/>
      <c r="L21" s="1013"/>
      <c r="M21" s="1013"/>
      <c r="N21" s="1013"/>
      <c r="O21" s="1013"/>
      <c r="P21" s="203"/>
      <c r="Q21" s="1234"/>
      <c r="R21" s="1234"/>
      <c r="S21" s="1234"/>
      <c r="T21" s="1234"/>
      <c r="U21" s="1234"/>
      <c r="V21" s="1235"/>
      <c r="W21" s="1235"/>
      <c r="X21" s="1235"/>
      <c r="Y21" s="1235"/>
      <c r="Z21" s="1235"/>
      <c r="AA21" s="1234"/>
      <c r="AB21" s="1234"/>
      <c r="AC21" s="1234"/>
      <c r="AD21" s="1234"/>
      <c r="AE21" s="1234"/>
      <c r="AF21" s="1235"/>
      <c r="AG21" s="1235"/>
      <c r="AH21" s="1235"/>
      <c r="AI21" s="1235"/>
      <c r="AJ21" s="1237"/>
      <c r="AK21" s="164"/>
    </row>
    <row r="22" spans="1:37" ht="9.75" customHeight="1">
      <c r="A22" s="164"/>
      <c r="B22" s="164"/>
      <c r="C22" s="164"/>
      <c r="D22" s="239">
        <v>504</v>
      </c>
      <c r="E22" s="951" t="s">
        <v>368</v>
      </c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1233">
        <f>MAX(DZPFO!S84,0)</f>
        <v>0</v>
      </c>
      <c r="R22" s="1233"/>
      <c r="S22" s="1233"/>
      <c r="T22" s="1233"/>
      <c r="U22" s="1233"/>
      <c r="V22" s="1024"/>
      <c r="W22" s="1024"/>
      <c r="X22" s="1024"/>
      <c r="Y22" s="1024"/>
      <c r="Z22" s="1024"/>
      <c r="AA22" s="1233"/>
      <c r="AB22" s="1233"/>
      <c r="AC22" s="1233"/>
      <c r="AD22" s="1233"/>
      <c r="AE22" s="1233"/>
      <c r="AF22" s="1024"/>
      <c r="AG22" s="1024"/>
      <c r="AH22" s="1024"/>
      <c r="AI22" s="1024"/>
      <c r="AJ22" s="1236"/>
      <c r="AK22" s="164"/>
    </row>
    <row r="23" spans="1:37" ht="9.75" customHeight="1">
      <c r="A23" s="164"/>
      <c r="B23" s="164"/>
      <c r="C23" s="164"/>
      <c r="D23" s="216"/>
      <c r="E23" s="1013" t="s">
        <v>369</v>
      </c>
      <c r="F23" s="1013"/>
      <c r="G23" s="1013"/>
      <c r="H23" s="1013"/>
      <c r="I23" s="1013"/>
      <c r="J23" s="1013"/>
      <c r="K23" s="1013"/>
      <c r="L23" s="1013"/>
      <c r="M23" s="1013"/>
      <c r="N23" s="1013"/>
      <c r="O23" s="1013"/>
      <c r="P23" s="203"/>
      <c r="Q23" s="1234"/>
      <c r="R23" s="1234"/>
      <c r="S23" s="1234"/>
      <c r="T23" s="1234"/>
      <c r="U23" s="1234"/>
      <c r="V23" s="1235"/>
      <c r="W23" s="1235"/>
      <c r="X23" s="1235"/>
      <c r="Y23" s="1235"/>
      <c r="Z23" s="1235"/>
      <c r="AA23" s="1234"/>
      <c r="AB23" s="1234"/>
      <c r="AC23" s="1234"/>
      <c r="AD23" s="1234"/>
      <c r="AE23" s="1234"/>
      <c r="AF23" s="1235"/>
      <c r="AG23" s="1235"/>
      <c r="AH23" s="1235"/>
      <c r="AI23" s="1235"/>
      <c r="AJ23" s="1237"/>
      <c r="AK23" s="164"/>
    </row>
    <row r="24" spans="1:37" ht="9.75" customHeight="1">
      <c r="A24" s="164"/>
      <c r="B24" s="164"/>
      <c r="C24" s="164"/>
      <c r="D24" s="239">
        <v>505</v>
      </c>
      <c r="E24" s="951" t="s">
        <v>370</v>
      </c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1233">
        <f>DZPFO!S85</f>
        <v>0</v>
      </c>
      <c r="R24" s="1233"/>
      <c r="S24" s="1233"/>
      <c r="T24" s="1233"/>
      <c r="U24" s="1233"/>
      <c r="V24" s="1024"/>
      <c r="W24" s="1024"/>
      <c r="X24" s="1024"/>
      <c r="Y24" s="1024"/>
      <c r="Z24" s="1024"/>
      <c r="AA24" s="1233"/>
      <c r="AB24" s="1233"/>
      <c r="AC24" s="1233"/>
      <c r="AD24" s="1233"/>
      <c r="AE24" s="1233"/>
      <c r="AF24" s="1024"/>
      <c r="AG24" s="1024"/>
      <c r="AH24" s="1024"/>
      <c r="AI24" s="1024"/>
      <c r="AJ24" s="1236"/>
      <c r="AK24" s="164"/>
    </row>
    <row r="25" spans="1:37" ht="9.75" customHeight="1">
      <c r="A25" s="164"/>
      <c r="B25" s="164"/>
      <c r="C25" s="164"/>
      <c r="D25" s="216"/>
      <c r="E25" s="1013" t="s">
        <v>371</v>
      </c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203"/>
      <c r="Q25" s="1234"/>
      <c r="R25" s="1234"/>
      <c r="S25" s="1234"/>
      <c r="T25" s="1234"/>
      <c r="U25" s="1234"/>
      <c r="V25" s="1235"/>
      <c r="W25" s="1235"/>
      <c r="X25" s="1235"/>
      <c r="Y25" s="1235"/>
      <c r="Z25" s="1235"/>
      <c r="AA25" s="1234"/>
      <c r="AB25" s="1234"/>
      <c r="AC25" s="1234"/>
      <c r="AD25" s="1234"/>
      <c r="AE25" s="1234"/>
      <c r="AF25" s="1235"/>
      <c r="AG25" s="1235"/>
      <c r="AH25" s="1235"/>
      <c r="AI25" s="1235"/>
      <c r="AJ25" s="1237"/>
      <c r="AK25" s="164"/>
    </row>
    <row r="26" spans="1:37" ht="9.75" customHeight="1">
      <c r="A26" s="164"/>
      <c r="B26" s="164"/>
      <c r="C26" s="164"/>
      <c r="D26" s="239">
        <v>506</v>
      </c>
      <c r="E26" s="951" t="s">
        <v>398</v>
      </c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1233">
        <f>SUM(Q16:U25)</f>
        <v>0</v>
      </c>
      <c r="R26" s="1233"/>
      <c r="S26" s="1233"/>
      <c r="T26" s="1233"/>
      <c r="U26" s="1233"/>
      <c r="V26" s="1024"/>
      <c r="W26" s="1024"/>
      <c r="X26" s="1024"/>
      <c r="Y26" s="1024"/>
      <c r="Z26" s="1024"/>
      <c r="AA26" s="1233">
        <f>SUM(AA16:AE25)</f>
        <v>0</v>
      </c>
      <c r="AB26" s="1233"/>
      <c r="AC26" s="1233"/>
      <c r="AD26" s="1233"/>
      <c r="AE26" s="1233"/>
      <c r="AF26" s="1024"/>
      <c r="AG26" s="1024"/>
      <c r="AH26" s="1024"/>
      <c r="AI26" s="1024"/>
      <c r="AJ26" s="1236"/>
      <c r="AK26" s="164"/>
    </row>
    <row r="27" spans="1:37" ht="9.75" customHeight="1">
      <c r="A27" s="164"/>
      <c r="B27" s="164"/>
      <c r="C27" s="164"/>
      <c r="D27" s="240"/>
      <c r="E27" s="1240" t="s">
        <v>563</v>
      </c>
      <c r="F27" s="1240"/>
      <c r="G27" s="1240"/>
      <c r="H27" s="1240"/>
      <c r="I27" s="1240"/>
      <c r="J27" s="1240"/>
      <c r="K27" s="1240"/>
      <c r="L27" s="1240"/>
      <c r="M27" s="1240"/>
      <c r="N27" s="1240"/>
      <c r="O27" s="1240"/>
      <c r="P27" s="241"/>
      <c r="Q27" s="1245"/>
      <c r="R27" s="1245"/>
      <c r="S27" s="1245"/>
      <c r="T27" s="1245"/>
      <c r="U27" s="1245"/>
      <c r="V27" s="1246"/>
      <c r="W27" s="1246"/>
      <c r="X27" s="1246"/>
      <c r="Y27" s="1246"/>
      <c r="Z27" s="1246"/>
      <c r="AA27" s="1245"/>
      <c r="AB27" s="1245"/>
      <c r="AC27" s="1245"/>
      <c r="AD27" s="1245"/>
      <c r="AE27" s="1245"/>
      <c r="AF27" s="1246"/>
      <c r="AG27" s="1246"/>
      <c r="AH27" s="1246"/>
      <c r="AI27" s="1246"/>
      <c r="AJ27" s="1281"/>
      <c r="AK27" s="164"/>
    </row>
    <row r="28" spans="1:37" ht="15" customHeight="1">
      <c r="A28" s="164"/>
      <c r="B28" s="164"/>
      <c r="C28" s="164"/>
      <c r="D28" s="1258" t="s">
        <v>528</v>
      </c>
      <c r="E28" s="1259"/>
      <c r="F28" s="1259"/>
      <c r="G28" s="1259"/>
      <c r="H28" s="1259"/>
      <c r="I28" s="1259"/>
      <c r="J28" s="1259"/>
      <c r="K28" s="1259"/>
      <c r="L28" s="1259"/>
      <c r="M28" s="1259"/>
      <c r="N28" s="1259"/>
      <c r="O28" s="1259"/>
      <c r="P28" s="1259"/>
      <c r="Q28" s="1259"/>
      <c r="R28" s="1259"/>
      <c r="S28" s="1259"/>
      <c r="T28" s="1259"/>
      <c r="U28" s="1259"/>
      <c r="V28" s="1259"/>
      <c r="W28" s="1259"/>
      <c r="X28" s="1259"/>
      <c r="Y28" s="1259"/>
      <c r="Z28" s="1259"/>
      <c r="AA28" s="1259"/>
      <c r="AB28" s="1259"/>
      <c r="AC28" s="1259"/>
      <c r="AD28" s="1259"/>
      <c r="AE28" s="1259"/>
      <c r="AF28" s="1259"/>
      <c r="AG28" s="1259"/>
      <c r="AH28" s="1259"/>
      <c r="AI28" s="1259"/>
      <c r="AJ28" s="1259"/>
      <c r="AK28" s="164"/>
    </row>
    <row r="29" spans="1:37" ht="12" customHeight="1">
      <c r="A29" s="164"/>
      <c r="B29" s="164"/>
      <c r="C29" s="164"/>
      <c r="D29" s="1231"/>
      <c r="E29" s="1232"/>
      <c r="F29" s="1232"/>
      <c r="G29" s="1232"/>
      <c r="H29" s="1232"/>
      <c r="I29" s="1232"/>
      <c r="J29" s="1232"/>
      <c r="K29" s="1232"/>
      <c r="L29" s="1232"/>
      <c r="M29" s="1232"/>
      <c r="N29" s="1232"/>
      <c r="O29" s="1232"/>
      <c r="P29" s="1232"/>
      <c r="Q29" s="1056" t="s">
        <v>373</v>
      </c>
      <c r="R29" s="480"/>
      <c r="S29" s="480"/>
      <c r="T29" s="480"/>
      <c r="U29" s="480"/>
      <c r="V29" s="480"/>
      <c r="W29" s="480"/>
      <c r="X29" s="480"/>
      <c r="Y29" s="480"/>
      <c r="Z29" s="565"/>
      <c r="AA29" s="1056" t="s">
        <v>34</v>
      </c>
      <c r="AB29" s="480"/>
      <c r="AC29" s="480"/>
      <c r="AD29" s="480"/>
      <c r="AE29" s="480"/>
      <c r="AF29" s="480"/>
      <c r="AG29" s="480"/>
      <c r="AH29" s="480"/>
      <c r="AI29" s="480"/>
      <c r="AJ29" s="481"/>
      <c r="AK29" s="164"/>
    </row>
    <row r="30" spans="1:37" ht="9.75" customHeight="1">
      <c r="A30" s="164"/>
      <c r="B30" s="164"/>
      <c r="C30" s="164"/>
      <c r="D30" s="239">
        <v>507</v>
      </c>
      <c r="E30" s="951" t="s">
        <v>526</v>
      </c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1267">
        <f>Q26+AA26</f>
        <v>0</v>
      </c>
      <c r="R30" s="1268"/>
      <c r="S30" s="1268"/>
      <c r="T30" s="1268"/>
      <c r="U30" s="1268"/>
      <c r="V30" s="356"/>
      <c r="W30" s="356"/>
      <c r="X30" s="356"/>
      <c r="Y30" s="356"/>
      <c r="Z30" s="357"/>
      <c r="AA30" s="1062"/>
      <c r="AB30" s="1063"/>
      <c r="AC30" s="1063"/>
      <c r="AD30" s="1063"/>
      <c r="AE30" s="1063"/>
      <c r="AF30" s="571"/>
      <c r="AG30" s="571"/>
      <c r="AH30" s="571"/>
      <c r="AI30" s="571"/>
      <c r="AJ30" s="572"/>
      <c r="AK30" s="164"/>
    </row>
    <row r="31" spans="1:37" ht="9.75" customHeight="1">
      <c r="A31" s="164"/>
      <c r="B31" s="164"/>
      <c r="C31" s="164"/>
      <c r="D31" s="240"/>
      <c r="E31" s="1239" t="s">
        <v>527</v>
      </c>
      <c r="F31" s="1240"/>
      <c r="G31" s="1240"/>
      <c r="H31" s="1240"/>
      <c r="I31" s="1240"/>
      <c r="J31" s="1240"/>
      <c r="K31" s="1240"/>
      <c r="L31" s="1240"/>
      <c r="M31" s="1240"/>
      <c r="N31" s="1240"/>
      <c r="O31" s="1240"/>
      <c r="P31" s="241"/>
      <c r="Q31" s="1269"/>
      <c r="R31" s="1270"/>
      <c r="S31" s="1270"/>
      <c r="T31" s="1270"/>
      <c r="U31" s="1270"/>
      <c r="V31" s="665"/>
      <c r="W31" s="665"/>
      <c r="X31" s="665"/>
      <c r="Y31" s="665"/>
      <c r="Z31" s="1271"/>
      <c r="AA31" s="1241"/>
      <c r="AB31" s="1242"/>
      <c r="AC31" s="1242"/>
      <c r="AD31" s="1242"/>
      <c r="AE31" s="1242"/>
      <c r="AF31" s="1243"/>
      <c r="AG31" s="1243"/>
      <c r="AH31" s="1243"/>
      <c r="AI31" s="1243"/>
      <c r="AJ31" s="1244"/>
      <c r="AK31" s="164"/>
    </row>
    <row r="32" spans="1:37" ht="15" customHeight="1">
      <c r="A32" s="164"/>
      <c r="B32" s="164"/>
      <c r="C32" s="164"/>
      <c r="D32" s="1258" t="s">
        <v>374</v>
      </c>
      <c r="E32" s="1259"/>
      <c r="F32" s="1259"/>
      <c r="G32" s="1259"/>
      <c r="H32" s="1259"/>
      <c r="I32" s="1259"/>
      <c r="J32" s="1259"/>
      <c r="K32" s="1259"/>
      <c r="L32" s="1259"/>
      <c r="M32" s="1259"/>
      <c r="N32" s="1259"/>
      <c r="O32" s="1259"/>
      <c r="P32" s="1259"/>
      <c r="Q32" s="1259"/>
      <c r="R32" s="1259"/>
      <c r="S32" s="1259"/>
      <c r="T32" s="1259"/>
      <c r="U32" s="1259"/>
      <c r="V32" s="1259"/>
      <c r="W32" s="1259"/>
      <c r="X32" s="1259"/>
      <c r="Y32" s="1259"/>
      <c r="Z32" s="1259"/>
      <c r="AA32" s="1259"/>
      <c r="AB32" s="1259"/>
      <c r="AC32" s="1259"/>
      <c r="AD32" s="1259"/>
      <c r="AE32" s="1259"/>
      <c r="AF32" s="1259"/>
      <c r="AG32" s="1259"/>
      <c r="AH32" s="1259"/>
      <c r="AI32" s="1259"/>
      <c r="AJ32" s="1259"/>
      <c r="AK32" s="164"/>
    </row>
    <row r="33" spans="1:37" ht="12" customHeight="1">
      <c r="A33" s="164"/>
      <c r="B33" s="164"/>
      <c r="C33" s="164"/>
      <c r="D33" s="1052"/>
      <c r="E33" s="739"/>
      <c r="F33" s="739"/>
      <c r="G33" s="739"/>
      <c r="H33" s="739"/>
      <c r="I33" s="739"/>
      <c r="J33" s="739"/>
      <c r="K33" s="739"/>
      <c r="L33" s="1053"/>
      <c r="M33" s="1126" t="s">
        <v>375</v>
      </c>
      <c r="N33" s="1265"/>
      <c r="O33" s="1265"/>
      <c r="P33" s="1265"/>
      <c r="Q33" s="1265"/>
      <c r="R33" s="1265"/>
      <c r="S33" s="1265"/>
      <c r="T33" s="1265"/>
      <c r="U33" s="1265"/>
      <c r="V33" s="1265"/>
      <c r="W33" s="1265"/>
      <c r="X33" s="1265"/>
      <c r="Y33" s="1265"/>
      <c r="Z33" s="1265"/>
      <c r="AA33" s="1265"/>
      <c r="AB33" s="1265"/>
      <c r="AC33" s="1265"/>
      <c r="AD33" s="1265"/>
      <c r="AE33" s="1265"/>
      <c r="AF33" s="1265"/>
      <c r="AG33" s="1265"/>
      <c r="AH33" s="1265"/>
      <c r="AI33" s="1265"/>
      <c r="AJ33" s="1266"/>
      <c r="AK33" s="164"/>
    </row>
    <row r="34" spans="1:37" ht="12" customHeight="1">
      <c r="A34" s="164"/>
      <c r="B34" s="164"/>
      <c r="C34" s="164"/>
      <c r="D34" s="1263"/>
      <c r="E34" s="546"/>
      <c r="F34" s="546"/>
      <c r="G34" s="546"/>
      <c r="H34" s="546"/>
      <c r="I34" s="546"/>
      <c r="J34" s="546"/>
      <c r="K34" s="546"/>
      <c r="L34" s="1264"/>
      <c r="M34" s="815" t="s">
        <v>33</v>
      </c>
      <c r="N34" s="815"/>
      <c r="O34" s="815"/>
      <c r="P34" s="815"/>
      <c r="Q34" s="815"/>
      <c r="R34" s="815"/>
      <c r="S34" s="815" t="s">
        <v>34</v>
      </c>
      <c r="T34" s="815"/>
      <c r="U34" s="815"/>
      <c r="V34" s="815"/>
      <c r="W34" s="815"/>
      <c r="X34" s="895"/>
      <c r="Y34" s="984" t="s">
        <v>361</v>
      </c>
      <c r="Z34" s="815"/>
      <c r="AA34" s="815"/>
      <c r="AB34" s="815"/>
      <c r="AC34" s="815"/>
      <c r="AD34" s="815"/>
      <c r="AE34" s="815" t="s">
        <v>34</v>
      </c>
      <c r="AF34" s="815"/>
      <c r="AG34" s="815"/>
      <c r="AH34" s="815"/>
      <c r="AI34" s="815"/>
      <c r="AJ34" s="895"/>
      <c r="AK34" s="164"/>
    </row>
    <row r="35" spans="1:37" ht="19.5" customHeight="1">
      <c r="A35" s="164"/>
      <c r="B35" s="164"/>
      <c r="C35" s="164"/>
      <c r="D35" s="1054"/>
      <c r="E35" s="568"/>
      <c r="F35" s="568"/>
      <c r="G35" s="568"/>
      <c r="H35" s="568"/>
      <c r="I35" s="568"/>
      <c r="J35" s="568"/>
      <c r="K35" s="568"/>
      <c r="L35" s="1055"/>
      <c r="M35" s="1282" t="s">
        <v>41</v>
      </c>
      <c r="N35" s="1283"/>
      <c r="O35" s="1282" t="s">
        <v>376</v>
      </c>
      <c r="P35" s="1284"/>
      <c r="Q35" s="1284"/>
      <c r="R35" s="1283"/>
      <c r="S35" s="1282" t="s">
        <v>41</v>
      </c>
      <c r="T35" s="1283"/>
      <c r="U35" s="1282" t="s">
        <v>376</v>
      </c>
      <c r="V35" s="1284"/>
      <c r="W35" s="1284"/>
      <c r="X35" s="1285"/>
      <c r="Y35" s="1284" t="s">
        <v>41</v>
      </c>
      <c r="Z35" s="1283"/>
      <c r="AA35" s="1282" t="s">
        <v>376</v>
      </c>
      <c r="AB35" s="1284"/>
      <c r="AC35" s="1284"/>
      <c r="AD35" s="1283"/>
      <c r="AE35" s="1282" t="s">
        <v>41</v>
      </c>
      <c r="AF35" s="1283"/>
      <c r="AG35" s="1282" t="s">
        <v>376</v>
      </c>
      <c r="AH35" s="1284"/>
      <c r="AI35" s="1284"/>
      <c r="AJ35" s="1285"/>
      <c r="AK35" s="164"/>
    </row>
    <row r="36" spans="1:37" ht="9.75" customHeight="1">
      <c r="A36" s="164"/>
      <c r="B36" s="164"/>
      <c r="C36" s="164"/>
      <c r="D36" s="1301">
        <v>508</v>
      </c>
      <c r="E36" s="1205" t="s">
        <v>529</v>
      </c>
      <c r="F36" s="1205"/>
      <c r="G36" s="1205"/>
      <c r="H36" s="1205"/>
      <c r="I36" s="1205"/>
      <c r="J36" s="1205"/>
      <c r="K36" s="1205"/>
      <c r="L36" s="1206"/>
      <c r="M36" s="965"/>
      <c r="N36" s="968"/>
      <c r="O36" s="1267"/>
      <c r="P36" s="1268"/>
      <c r="Q36" s="1268"/>
      <c r="R36" s="1292"/>
      <c r="S36" s="965"/>
      <c r="T36" s="968"/>
      <c r="U36" s="1062"/>
      <c r="V36" s="1063"/>
      <c r="W36" s="1063"/>
      <c r="X36" s="1063"/>
      <c r="Y36" s="1296"/>
      <c r="Z36" s="968"/>
      <c r="AA36" s="1267"/>
      <c r="AB36" s="1268"/>
      <c r="AC36" s="1268"/>
      <c r="AD36" s="1292"/>
      <c r="AE36" s="965"/>
      <c r="AF36" s="968"/>
      <c r="AG36" s="1062"/>
      <c r="AH36" s="1063"/>
      <c r="AI36" s="1063"/>
      <c r="AJ36" s="1303"/>
      <c r="AK36" s="164"/>
    </row>
    <row r="37" spans="1:37" ht="9.75" customHeight="1">
      <c r="A37" s="164"/>
      <c r="B37" s="164"/>
      <c r="C37" s="164"/>
      <c r="D37" s="1302"/>
      <c r="E37" s="1207" t="s">
        <v>530</v>
      </c>
      <c r="F37" s="1207"/>
      <c r="G37" s="1207"/>
      <c r="H37" s="1207"/>
      <c r="I37" s="1207"/>
      <c r="J37" s="1207"/>
      <c r="K37" s="1207"/>
      <c r="L37" s="1208"/>
      <c r="M37" s="1286"/>
      <c r="N37" s="1287"/>
      <c r="O37" s="1298"/>
      <c r="P37" s="1299"/>
      <c r="Q37" s="1299"/>
      <c r="R37" s="1300"/>
      <c r="S37" s="1286"/>
      <c r="T37" s="1287"/>
      <c r="U37" s="990"/>
      <c r="V37" s="1046"/>
      <c r="W37" s="1046"/>
      <c r="X37" s="1046"/>
      <c r="Y37" s="1297"/>
      <c r="Z37" s="1287"/>
      <c r="AA37" s="1298"/>
      <c r="AB37" s="1299"/>
      <c r="AC37" s="1299"/>
      <c r="AD37" s="1300"/>
      <c r="AE37" s="1286"/>
      <c r="AF37" s="1287"/>
      <c r="AG37" s="990"/>
      <c r="AH37" s="1046"/>
      <c r="AI37" s="1046"/>
      <c r="AJ37" s="1047"/>
      <c r="AK37" s="164"/>
    </row>
    <row r="38" spans="1:37" ht="9.75" customHeight="1">
      <c r="A38" s="164"/>
      <c r="B38" s="164"/>
      <c r="C38" s="164"/>
      <c r="D38" s="1301">
        <v>509</v>
      </c>
      <c r="E38" s="1205" t="s">
        <v>531</v>
      </c>
      <c r="F38" s="1205"/>
      <c r="G38" s="1205"/>
      <c r="H38" s="1205"/>
      <c r="I38" s="1205"/>
      <c r="J38" s="1205"/>
      <c r="K38" s="1205"/>
      <c r="L38" s="1206"/>
      <c r="M38" s="965"/>
      <c r="N38" s="968"/>
      <c r="O38" s="1267"/>
      <c r="P38" s="1268"/>
      <c r="Q38" s="1268"/>
      <c r="R38" s="1292"/>
      <c r="S38" s="965"/>
      <c r="T38" s="968"/>
      <c r="U38" s="1062"/>
      <c r="V38" s="1063"/>
      <c r="W38" s="1063"/>
      <c r="X38" s="1063"/>
      <c r="Y38" s="1296"/>
      <c r="Z38" s="968"/>
      <c r="AA38" s="1267"/>
      <c r="AB38" s="1268"/>
      <c r="AC38" s="1268"/>
      <c r="AD38" s="1292"/>
      <c r="AE38" s="965"/>
      <c r="AF38" s="968"/>
      <c r="AG38" s="1062"/>
      <c r="AH38" s="1063"/>
      <c r="AI38" s="1063"/>
      <c r="AJ38" s="1303"/>
      <c r="AK38" s="164"/>
    </row>
    <row r="39" spans="1:37" ht="9.75" customHeight="1">
      <c r="A39" s="164"/>
      <c r="B39" s="164"/>
      <c r="C39" s="164"/>
      <c r="D39" s="1302"/>
      <c r="E39" s="1207" t="s">
        <v>532</v>
      </c>
      <c r="F39" s="1207"/>
      <c r="G39" s="1207"/>
      <c r="H39" s="1207"/>
      <c r="I39" s="1207"/>
      <c r="J39" s="1207"/>
      <c r="K39" s="1207"/>
      <c r="L39" s="1208"/>
      <c r="M39" s="1286"/>
      <c r="N39" s="1287"/>
      <c r="O39" s="1298"/>
      <c r="P39" s="1299"/>
      <c r="Q39" s="1299"/>
      <c r="R39" s="1300"/>
      <c r="S39" s="1286"/>
      <c r="T39" s="1287"/>
      <c r="U39" s="990"/>
      <c r="V39" s="1046"/>
      <c r="W39" s="1046"/>
      <c r="X39" s="1046"/>
      <c r="Y39" s="1297"/>
      <c r="Z39" s="1287"/>
      <c r="AA39" s="1298"/>
      <c r="AB39" s="1299"/>
      <c r="AC39" s="1299"/>
      <c r="AD39" s="1300"/>
      <c r="AE39" s="1286"/>
      <c r="AF39" s="1287"/>
      <c r="AG39" s="990"/>
      <c r="AH39" s="1046"/>
      <c r="AI39" s="1046"/>
      <c r="AJ39" s="1047"/>
      <c r="AK39" s="164"/>
    </row>
    <row r="40" spans="1:37" ht="9.75" customHeight="1">
      <c r="A40" s="164"/>
      <c r="B40" s="164"/>
      <c r="C40" s="164"/>
      <c r="D40" s="1301">
        <v>510</v>
      </c>
      <c r="E40" s="1205" t="s">
        <v>533</v>
      </c>
      <c r="F40" s="1205"/>
      <c r="G40" s="1205"/>
      <c r="H40" s="1205"/>
      <c r="I40" s="1205"/>
      <c r="J40" s="1205"/>
      <c r="K40" s="1205"/>
      <c r="L40" s="1206"/>
      <c r="M40" s="965"/>
      <c r="N40" s="968"/>
      <c r="O40" s="1267"/>
      <c r="P40" s="1268"/>
      <c r="Q40" s="1268"/>
      <c r="R40" s="1292"/>
      <c r="S40" s="965"/>
      <c r="T40" s="968"/>
      <c r="U40" s="1062"/>
      <c r="V40" s="1063"/>
      <c r="W40" s="1063"/>
      <c r="X40" s="1063"/>
      <c r="Y40" s="1296"/>
      <c r="Z40" s="968"/>
      <c r="AA40" s="1267"/>
      <c r="AB40" s="1268"/>
      <c r="AC40" s="1268"/>
      <c r="AD40" s="1292"/>
      <c r="AE40" s="965"/>
      <c r="AF40" s="968"/>
      <c r="AG40" s="1062"/>
      <c r="AH40" s="1063"/>
      <c r="AI40" s="1063"/>
      <c r="AJ40" s="1303"/>
      <c r="AK40" s="164"/>
    </row>
    <row r="41" spans="1:37" ht="9.75" customHeight="1">
      <c r="A41" s="164"/>
      <c r="B41" s="164"/>
      <c r="C41" s="164"/>
      <c r="D41" s="1302"/>
      <c r="E41" s="1207" t="s">
        <v>377</v>
      </c>
      <c r="F41" s="1207"/>
      <c r="G41" s="1207"/>
      <c r="H41" s="1207"/>
      <c r="I41" s="1207"/>
      <c r="J41" s="1207"/>
      <c r="K41" s="1207"/>
      <c r="L41" s="1208"/>
      <c r="M41" s="1286"/>
      <c r="N41" s="1287"/>
      <c r="O41" s="1298"/>
      <c r="P41" s="1299"/>
      <c r="Q41" s="1299"/>
      <c r="R41" s="1300"/>
      <c r="S41" s="1286"/>
      <c r="T41" s="1287"/>
      <c r="U41" s="990"/>
      <c r="V41" s="1046"/>
      <c r="W41" s="1046"/>
      <c r="X41" s="1046"/>
      <c r="Y41" s="1297"/>
      <c r="Z41" s="1287"/>
      <c r="AA41" s="1298"/>
      <c r="AB41" s="1299"/>
      <c r="AC41" s="1299"/>
      <c r="AD41" s="1300"/>
      <c r="AE41" s="1286"/>
      <c r="AF41" s="1287"/>
      <c r="AG41" s="990"/>
      <c r="AH41" s="1046"/>
      <c r="AI41" s="1046"/>
      <c r="AJ41" s="1047"/>
      <c r="AK41" s="164"/>
    </row>
    <row r="42" spans="1:37" ht="9.75" customHeight="1">
      <c r="A42" s="164"/>
      <c r="B42" s="164"/>
      <c r="C42" s="164"/>
      <c r="D42" s="1301">
        <v>511</v>
      </c>
      <c r="E42" s="1205" t="s">
        <v>534</v>
      </c>
      <c r="F42" s="1205"/>
      <c r="G42" s="1205"/>
      <c r="H42" s="1205"/>
      <c r="I42" s="1205"/>
      <c r="J42" s="1205"/>
      <c r="K42" s="1205"/>
      <c r="L42" s="1206"/>
      <c r="M42" s="965"/>
      <c r="N42" s="968"/>
      <c r="O42" s="1267"/>
      <c r="P42" s="1268"/>
      <c r="Q42" s="1268"/>
      <c r="R42" s="1292"/>
      <c r="S42" s="965"/>
      <c r="T42" s="968"/>
      <c r="U42" s="1062"/>
      <c r="V42" s="1063"/>
      <c r="W42" s="1063"/>
      <c r="X42" s="1063"/>
      <c r="Y42" s="1296"/>
      <c r="Z42" s="968"/>
      <c r="AA42" s="1267"/>
      <c r="AB42" s="1268"/>
      <c r="AC42" s="1268"/>
      <c r="AD42" s="1292"/>
      <c r="AE42" s="965"/>
      <c r="AF42" s="968"/>
      <c r="AG42" s="1062"/>
      <c r="AH42" s="1063"/>
      <c r="AI42" s="1063"/>
      <c r="AJ42" s="1303"/>
      <c r="AK42" s="164"/>
    </row>
    <row r="43" spans="1:37" ht="9.75" customHeight="1">
      <c r="A43" s="164"/>
      <c r="B43" s="164"/>
      <c r="C43" s="164"/>
      <c r="D43" s="1302"/>
      <c r="E43" s="1207" t="s">
        <v>535</v>
      </c>
      <c r="F43" s="1207"/>
      <c r="G43" s="1207"/>
      <c r="H43" s="1207"/>
      <c r="I43" s="1207"/>
      <c r="J43" s="1207"/>
      <c r="K43" s="1207"/>
      <c r="L43" s="1208"/>
      <c r="M43" s="1286"/>
      <c r="N43" s="1287"/>
      <c r="O43" s="1298"/>
      <c r="P43" s="1299"/>
      <c r="Q43" s="1299"/>
      <c r="R43" s="1300"/>
      <c r="S43" s="1286"/>
      <c r="T43" s="1287"/>
      <c r="U43" s="990"/>
      <c r="V43" s="1046"/>
      <c r="W43" s="1046"/>
      <c r="X43" s="1046"/>
      <c r="Y43" s="1297"/>
      <c r="Z43" s="1287"/>
      <c r="AA43" s="1298"/>
      <c r="AB43" s="1299"/>
      <c r="AC43" s="1299"/>
      <c r="AD43" s="1300"/>
      <c r="AE43" s="1286"/>
      <c r="AF43" s="1287"/>
      <c r="AG43" s="990"/>
      <c r="AH43" s="1046"/>
      <c r="AI43" s="1046"/>
      <c r="AJ43" s="1047"/>
      <c r="AK43" s="164"/>
    </row>
    <row r="44" spans="1:37" ht="9.75" customHeight="1">
      <c r="A44" s="164"/>
      <c r="B44" s="164"/>
      <c r="C44" s="164"/>
      <c r="D44" s="1301">
        <v>512</v>
      </c>
      <c r="E44" s="1205" t="s">
        <v>536</v>
      </c>
      <c r="F44" s="1205"/>
      <c r="G44" s="1205"/>
      <c r="H44" s="1205"/>
      <c r="I44" s="1205"/>
      <c r="J44" s="1205"/>
      <c r="K44" s="1205"/>
      <c r="L44" s="1206"/>
      <c r="M44" s="965"/>
      <c r="N44" s="968"/>
      <c r="O44" s="1267"/>
      <c r="P44" s="1268"/>
      <c r="Q44" s="1268"/>
      <c r="R44" s="1292"/>
      <c r="S44" s="965"/>
      <c r="T44" s="968"/>
      <c r="U44" s="1062"/>
      <c r="V44" s="1063"/>
      <c r="W44" s="1063"/>
      <c r="X44" s="1063"/>
      <c r="Y44" s="1296"/>
      <c r="Z44" s="968"/>
      <c r="AA44" s="1267"/>
      <c r="AB44" s="1268"/>
      <c r="AC44" s="1268"/>
      <c r="AD44" s="1292"/>
      <c r="AE44" s="965"/>
      <c r="AF44" s="968"/>
      <c r="AG44" s="1062"/>
      <c r="AH44" s="1063"/>
      <c r="AI44" s="1063"/>
      <c r="AJ44" s="1303"/>
      <c r="AK44" s="164"/>
    </row>
    <row r="45" spans="1:37" ht="9.75" customHeight="1">
      <c r="A45" s="164"/>
      <c r="B45" s="164"/>
      <c r="C45" s="164"/>
      <c r="D45" s="1302"/>
      <c r="E45" s="1207" t="s">
        <v>378</v>
      </c>
      <c r="F45" s="1207"/>
      <c r="G45" s="1207"/>
      <c r="H45" s="1207"/>
      <c r="I45" s="1207"/>
      <c r="J45" s="1207"/>
      <c r="K45" s="1207"/>
      <c r="L45" s="1208"/>
      <c r="M45" s="1286"/>
      <c r="N45" s="1287"/>
      <c r="O45" s="1298"/>
      <c r="P45" s="1299"/>
      <c r="Q45" s="1299"/>
      <c r="R45" s="1300"/>
      <c r="S45" s="1286"/>
      <c r="T45" s="1287"/>
      <c r="U45" s="990"/>
      <c r="V45" s="1046"/>
      <c r="W45" s="1046"/>
      <c r="X45" s="1046"/>
      <c r="Y45" s="1297"/>
      <c r="Z45" s="1287"/>
      <c r="AA45" s="1298"/>
      <c r="AB45" s="1299"/>
      <c r="AC45" s="1299"/>
      <c r="AD45" s="1300"/>
      <c r="AE45" s="1286"/>
      <c r="AF45" s="1287"/>
      <c r="AG45" s="990"/>
      <c r="AH45" s="1046"/>
      <c r="AI45" s="1046"/>
      <c r="AJ45" s="1047"/>
      <c r="AK45" s="164"/>
    </row>
    <row r="46" spans="1:37" ht="9.75" customHeight="1">
      <c r="A46" s="164"/>
      <c r="B46" s="164"/>
      <c r="C46" s="164"/>
      <c r="D46" s="1301">
        <v>513</v>
      </c>
      <c r="E46" s="1305" t="s">
        <v>379</v>
      </c>
      <c r="F46" s="1305"/>
      <c r="G46" s="1305"/>
      <c r="H46" s="1305"/>
      <c r="I46" s="1305"/>
      <c r="J46" s="1305"/>
      <c r="K46" s="1305"/>
      <c r="L46" s="1306"/>
      <c r="M46" s="965"/>
      <c r="N46" s="968"/>
      <c r="O46" s="1267">
        <f>SUM(O36:R45)</f>
        <v>0</v>
      </c>
      <c r="P46" s="1268"/>
      <c r="Q46" s="1268"/>
      <c r="R46" s="1292"/>
      <c r="S46" s="965"/>
      <c r="T46" s="968"/>
      <c r="U46" s="1062"/>
      <c r="V46" s="1063"/>
      <c r="W46" s="1063"/>
      <c r="X46" s="1063"/>
      <c r="Y46" s="1296"/>
      <c r="Z46" s="968"/>
      <c r="AA46" s="1267">
        <f>SUM(AA36:AD45)</f>
        <v>0</v>
      </c>
      <c r="AB46" s="1268"/>
      <c r="AC46" s="1268"/>
      <c r="AD46" s="1292"/>
      <c r="AE46" s="965"/>
      <c r="AF46" s="968"/>
      <c r="AG46" s="1062"/>
      <c r="AH46" s="1063"/>
      <c r="AI46" s="1063"/>
      <c r="AJ46" s="1303"/>
      <c r="AK46" s="164"/>
    </row>
    <row r="47" spans="1:37" ht="9.75" customHeight="1">
      <c r="A47" s="164"/>
      <c r="B47" s="164"/>
      <c r="C47" s="164"/>
      <c r="D47" s="1302"/>
      <c r="E47" s="938" t="s">
        <v>537</v>
      </c>
      <c r="F47" s="1319"/>
      <c r="G47" s="1319"/>
      <c r="H47" s="1319"/>
      <c r="I47" s="1319"/>
      <c r="J47" s="1319"/>
      <c r="K47" s="1319"/>
      <c r="L47" s="1320"/>
      <c r="M47" s="1307"/>
      <c r="N47" s="1049"/>
      <c r="O47" s="1310"/>
      <c r="P47" s="1311"/>
      <c r="Q47" s="1311"/>
      <c r="R47" s="1312"/>
      <c r="S47" s="1307"/>
      <c r="T47" s="1049"/>
      <c r="U47" s="1313"/>
      <c r="V47" s="1314"/>
      <c r="W47" s="1314"/>
      <c r="X47" s="1314"/>
      <c r="Y47" s="1321"/>
      <c r="Z47" s="1049"/>
      <c r="AA47" s="1310"/>
      <c r="AB47" s="1311"/>
      <c r="AC47" s="1311"/>
      <c r="AD47" s="1312"/>
      <c r="AE47" s="1307"/>
      <c r="AF47" s="1049"/>
      <c r="AG47" s="1313"/>
      <c r="AH47" s="1314"/>
      <c r="AI47" s="1314"/>
      <c r="AJ47" s="1315"/>
      <c r="AK47" s="164"/>
    </row>
    <row r="48" spans="1:37" ht="9.75" customHeight="1">
      <c r="A48" s="164"/>
      <c r="B48" s="164"/>
      <c r="C48" s="113"/>
      <c r="D48" s="1304"/>
      <c r="E48" s="1316" t="s">
        <v>538</v>
      </c>
      <c r="F48" s="1317"/>
      <c r="G48" s="1317"/>
      <c r="H48" s="1317"/>
      <c r="I48" s="1317"/>
      <c r="J48" s="1317"/>
      <c r="K48" s="1317"/>
      <c r="L48" s="1318"/>
      <c r="M48" s="1308"/>
      <c r="N48" s="1309"/>
      <c r="O48" s="1293"/>
      <c r="P48" s="665"/>
      <c r="Q48" s="665"/>
      <c r="R48" s="1271"/>
      <c r="S48" s="1308"/>
      <c r="T48" s="1309"/>
      <c r="U48" s="1295"/>
      <c r="V48" s="1243"/>
      <c r="W48" s="1243"/>
      <c r="X48" s="1243"/>
      <c r="Y48" s="1322"/>
      <c r="Z48" s="1309"/>
      <c r="AA48" s="1293"/>
      <c r="AB48" s="665"/>
      <c r="AC48" s="665"/>
      <c r="AD48" s="1271"/>
      <c r="AE48" s="1308"/>
      <c r="AF48" s="1309"/>
      <c r="AG48" s="1295"/>
      <c r="AH48" s="1243"/>
      <c r="AI48" s="1243"/>
      <c r="AJ48" s="1244"/>
      <c r="AK48" s="164"/>
    </row>
    <row r="49" spans="1:37" ht="15" customHeight="1">
      <c r="A49" s="164"/>
      <c r="B49" s="113"/>
      <c r="C49" s="113"/>
      <c r="D49" s="1258" t="s">
        <v>380</v>
      </c>
      <c r="E49" s="1259"/>
      <c r="F49" s="1259"/>
      <c r="G49" s="1259"/>
      <c r="H49" s="1259"/>
      <c r="I49" s="1259"/>
      <c r="J49" s="1259"/>
      <c r="K49" s="1259"/>
      <c r="L49" s="1259"/>
      <c r="M49" s="1259"/>
      <c r="N49" s="1259"/>
      <c r="O49" s="1259"/>
      <c r="P49" s="1259"/>
      <c r="Q49" s="1259"/>
      <c r="R49" s="1259"/>
      <c r="S49" s="1259"/>
      <c r="T49" s="1259"/>
      <c r="U49" s="1259"/>
      <c r="V49" s="1259"/>
      <c r="W49" s="1259"/>
      <c r="X49" s="1259"/>
      <c r="Y49" s="1259"/>
      <c r="Z49" s="1259"/>
      <c r="AA49" s="1259"/>
      <c r="AB49" s="1259"/>
      <c r="AC49" s="1259"/>
      <c r="AD49" s="1259"/>
      <c r="AE49" s="1259"/>
      <c r="AF49" s="1259"/>
      <c r="AG49" s="1259"/>
      <c r="AH49" s="1259"/>
      <c r="AI49" s="1259"/>
      <c r="AJ49" s="1259"/>
      <c r="AK49" s="164"/>
    </row>
    <row r="50" spans="1:37" ht="12" customHeight="1">
      <c r="A50" s="164"/>
      <c r="B50" s="181"/>
      <c r="C50" s="183"/>
      <c r="D50" s="1260"/>
      <c r="E50" s="910"/>
      <c r="F50" s="910"/>
      <c r="G50" s="910"/>
      <c r="H50" s="910"/>
      <c r="I50" s="910"/>
      <c r="J50" s="910"/>
      <c r="K50" s="910"/>
      <c r="L50" s="910"/>
      <c r="M50" s="910"/>
      <c r="N50" s="910"/>
      <c r="O50" s="910"/>
      <c r="P50" s="910"/>
      <c r="Q50" s="910"/>
      <c r="R50" s="910"/>
      <c r="S50" s="910"/>
      <c r="T50" s="910"/>
      <c r="U50" s="893" t="s">
        <v>267</v>
      </c>
      <c r="V50" s="893"/>
      <c r="W50" s="893"/>
      <c r="X50" s="893"/>
      <c r="Y50" s="893"/>
      <c r="Z50" s="893"/>
      <c r="AA50" s="893"/>
      <c r="AB50" s="893"/>
      <c r="AC50" s="893"/>
      <c r="AD50" s="893"/>
      <c r="AE50" s="893"/>
      <c r="AF50" s="893"/>
      <c r="AG50" s="893"/>
      <c r="AH50" s="893"/>
      <c r="AI50" s="893"/>
      <c r="AJ50" s="894"/>
      <c r="AK50" s="164"/>
    </row>
    <row r="51" spans="1:37" ht="12" customHeight="1">
      <c r="A51" s="164"/>
      <c r="B51" s="181"/>
      <c r="C51" s="183"/>
      <c r="D51" s="1261"/>
      <c r="E51" s="1262"/>
      <c r="F51" s="1262"/>
      <c r="G51" s="1262"/>
      <c r="H51" s="1262"/>
      <c r="I51" s="1262"/>
      <c r="J51" s="1262"/>
      <c r="K51" s="1262"/>
      <c r="L51" s="1262"/>
      <c r="M51" s="1262"/>
      <c r="N51" s="1262"/>
      <c r="O51" s="1262"/>
      <c r="P51" s="1262"/>
      <c r="Q51" s="1262"/>
      <c r="R51" s="1262"/>
      <c r="S51" s="1262"/>
      <c r="T51" s="1262"/>
      <c r="U51" s="815" t="s">
        <v>373</v>
      </c>
      <c r="V51" s="815"/>
      <c r="W51" s="815"/>
      <c r="X51" s="815"/>
      <c r="Y51" s="815"/>
      <c r="Z51" s="815"/>
      <c r="AA51" s="815"/>
      <c r="AB51" s="815"/>
      <c r="AC51" s="815" t="s">
        <v>34</v>
      </c>
      <c r="AD51" s="815"/>
      <c r="AE51" s="815"/>
      <c r="AF51" s="815"/>
      <c r="AG51" s="815"/>
      <c r="AH51" s="815"/>
      <c r="AI51" s="815"/>
      <c r="AJ51" s="895"/>
      <c r="AK51" s="164"/>
    </row>
    <row r="52" spans="1:37" ht="19.5" customHeight="1">
      <c r="A52" s="164"/>
      <c r="B52" s="181"/>
      <c r="C52" s="183"/>
      <c r="D52" s="238">
        <v>514</v>
      </c>
      <c r="E52" s="462" t="s">
        <v>539</v>
      </c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3"/>
      <c r="U52" s="1247">
        <f>O46+AA46</f>
        <v>0</v>
      </c>
      <c r="V52" s="1247"/>
      <c r="W52" s="1247"/>
      <c r="X52" s="1247"/>
      <c r="Y52" s="1247"/>
      <c r="Z52" s="1247"/>
      <c r="AA52" s="1247"/>
      <c r="AB52" s="1247"/>
      <c r="AC52" s="821"/>
      <c r="AD52" s="821"/>
      <c r="AE52" s="821"/>
      <c r="AF52" s="821"/>
      <c r="AG52" s="821"/>
      <c r="AH52" s="821"/>
      <c r="AI52" s="821"/>
      <c r="AJ52" s="1248"/>
      <c r="AK52" s="164"/>
    </row>
    <row r="53" spans="1:37" ht="15" customHeight="1">
      <c r="A53" s="164"/>
      <c r="B53" s="181"/>
      <c r="C53" s="183"/>
      <c r="D53" s="1258" t="s">
        <v>542</v>
      </c>
      <c r="E53" s="1259"/>
      <c r="F53" s="1259"/>
      <c r="G53" s="1259"/>
      <c r="H53" s="1259"/>
      <c r="I53" s="1259"/>
      <c r="J53" s="1259"/>
      <c r="K53" s="1259"/>
      <c r="L53" s="1259"/>
      <c r="M53" s="1259"/>
      <c r="N53" s="1259"/>
      <c r="O53" s="1259"/>
      <c r="P53" s="1259"/>
      <c r="Q53" s="1259"/>
      <c r="R53" s="1259"/>
      <c r="S53" s="1259"/>
      <c r="T53" s="1259"/>
      <c r="U53" s="1259"/>
      <c r="V53" s="1259"/>
      <c r="W53" s="1259"/>
      <c r="X53" s="1259"/>
      <c r="Y53" s="1259"/>
      <c r="Z53" s="1259"/>
      <c r="AA53" s="1259"/>
      <c r="AB53" s="1259"/>
      <c r="AC53" s="1259"/>
      <c r="AD53" s="1259"/>
      <c r="AE53" s="1259"/>
      <c r="AF53" s="1259"/>
      <c r="AG53" s="1259"/>
      <c r="AH53" s="1259"/>
      <c r="AI53" s="1259"/>
      <c r="AJ53" s="1259"/>
      <c r="AK53" s="164"/>
    </row>
    <row r="54" spans="1:37" ht="9.75" customHeight="1">
      <c r="A54" s="164"/>
      <c r="B54" s="181"/>
      <c r="C54" s="183"/>
      <c r="D54" s="126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893" t="s">
        <v>267</v>
      </c>
      <c r="V54" s="893"/>
      <c r="W54" s="893"/>
      <c r="X54" s="893"/>
      <c r="Y54" s="893"/>
      <c r="Z54" s="893"/>
      <c r="AA54" s="893"/>
      <c r="AB54" s="893"/>
      <c r="AC54" s="893"/>
      <c r="AD54" s="893"/>
      <c r="AE54" s="893"/>
      <c r="AF54" s="893"/>
      <c r="AG54" s="893"/>
      <c r="AH54" s="893"/>
      <c r="AI54" s="893"/>
      <c r="AJ54" s="894"/>
      <c r="AK54" s="164"/>
    </row>
    <row r="55" spans="1:37" ht="9.75" customHeight="1">
      <c r="A55" s="164"/>
      <c r="B55" s="181"/>
      <c r="C55" s="183"/>
      <c r="D55" s="1261"/>
      <c r="E55" s="1262"/>
      <c r="F55" s="1262"/>
      <c r="G55" s="1262"/>
      <c r="H55" s="1262"/>
      <c r="I55" s="1262"/>
      <c r="J55" s="1262"/>
      <c r="K55" s="1262"/>
      <c r="L55" s="1262"/>
      <c r="M55" s="1262"/>
      <c r="N55" s="1262"/>
      <c r="O55" s="1262"/>
      <c r="P55" s="1262"/>
      <c r="Q55" s="1262"/>
      <c r="R55" s="1262"/>
      <c r="S55" s="1262"/>
      <c r="T55" s="1262"/>
      <c r="U55" s="815" t="s">
        <v>373</v>
      </c>
      <c r="V55" s="815"/>
      <c r="W55" s="815"/>
      <c r="X55" s="815"/>
      <c r="Y55" s="815"/>
      <c r="Z55" s="815"/>
      <c r="AA55" s="815"/>
      <c r="AB55" s="815"/>
      <c r="AC55" s="815" t="s">
        <v>34</v>
      </c>
      <c r="AD55" s="815"/>
      <c r="AE55" s="815"/>
      <c r="AF55" s="815"/>
      <c r="AG55" s="815"/>
      <c r="AH55" s="815"/>
      <c r="AI55" s="815"/>
      <c r="AJ55" s="895"/>
      <c r="AK55" s="164"/>
    </row>
    <row r="56" spans="1:37" ht="12" customHeight="1">
      <c r="A56" s="164"/>
      <c r="B56" s="181"/>
      <c r="C56" s="183"/>
      <c r="D56" s="1290">
        <v>515</v>
      </c>
      <c r="E56" s="1288" t="s">
        <v>540</v>
      </c>
      <c r="F56" s="1288"/>
      <c r="G56" s="1288"/>
      <c r="H56" s="1288"/>
      <c r="I56" s="1288"/>
      <c r="J56" s="1288"/>
      <c r="K56" s="1288"/>
      <c r="L56" s="1288"/>
      <c r="M56" s="1288"/>
      <c r="N56" s="1288"/>
      <c r="O56" s="1288"/>
      <c r="P56" s="1288"/>
      <c r="Q56" s="1288"/>
      <c r="R56" s="1288"/>
      <c r="S56" s="1288"/>
      <c r="T56" s="1289"/>
      <c r="U56" s="1267">
        <f>Q30-U52</f>
        <v>0</v>
      </c>
      <c r="V56" s="1268"/>
      <c r="W56" s="1268"/>
      <c r="X56" s="1268"/>
      <c r="Y56" s="1268"/>
      <c r="Z56" s="1268"/>
      <c r="AA56" s="1268"/>
      <c r="AB56" s="1292"/>
      <c r="AC56" s="959"/>
      <c r="AD56" s="1035"/>
      <c r="AE56" s="1035"/>
      <c r="AF56" s="1035"/>
      <c r="AG56" s="1035"/>
      <c r="AH56" s="1035"/>
      <c r="AI56" s="1035"/>
      <c r="AJ56" s="1294"/>
      <c r="AK56" s="164"/>
    </row>
    <row r="57" spans="1:37" ht="12" customHeight="1">
      <c r="A57" s="164"/>
      <c r="B57" s="181"/>
      <c r="C57" s="183"/>
      <c r="D57" s="1291"/>
      <c r="E57" s="1256" t="s">
        <v>541</v>
      </c>
      <c r="F57" s="1256"/>
      <c r="G57" s="1256"/>
      <c r="H57" s="1256"/>
      <c r="I57" s="1256"/>
      <c r="J57" s="1256"/>
      <c r="K57" s="1256"/>
      <c r="L57" s="1256"/>
      <c r="M57" s="1256"/>
      <c r="N57" s="1256"/>
      <c r="O57" s="1256"/>
      <c r="P57" s="1256"/>
      <c r="Q57" s="1256"/>
      <c r="R57" s="1256"/>
      <c r="S57" s="1256"/>
      <c r="T57" s="1257"/>
      <c r="U57" s="1293"/>
      <c r="V57" s="665"/>
      <c r="W57" s="665"/>
      <c r="X57" s="665"/>
      <c r="Y57" s="665"/>
      <c r="Z57" s="665"/>
      <c r="AA57" s="665"/>
      <c r="AB57" s="1271"/>
      <c r="AC57" s="1295"/>
      <c r="AD57" s="1243"/>
      <c r="AE57" s="1243"/>
      <c r="AF57" s="1243"/>
      <c r="AG57" s="1243"/>
      <c r="AH57" s="1243"/>
      <c r="AI57" s="1243"/>
      <c r="AJ57" s="1244"/>
      <c r="AK57" s="164"/>
    </row>
    <row r="58" spans="1:37" ht="15" customHeight="1">
      <c r="A58" s="164"/>
      <c r="B58" s="181"/>
      <c r="C58" s="183"/>
      <c r="D58" s="1258" t="s">
        <v>547</v>
      </c>
      <c r="E58" s="1259"/>
      <c r="F58" s="1259"/>
      <c r="G58" s="1259"/>
      <c r="H58" s="1259"/>
      <c r="I58" s="1259"/>
      <c r="J58" s="1259"/>
      <c r="K58" s="1259"/>
      <c r="L58" s="1259"/>
      <c r="M58" s="1259"/>
      <c r="N58" s="1259"/>
      <c r="O58" s="1259"/>
      <c r="P58" s="1259"/>
      <c r="Q58" s="1259"/>
      <c r="R58" s="1259"/>
      <c r="S58" s="1259"/>
      <c r="T58" s="1259"/>
      <c r="U58" s="1259"/>
      <c r="V58" s="1259"/>
      <c r="W58" s="1259"/>
      <c r="X58" s="1259"/>
      <c r="Y58" s="1259"/>
      <c r="Z58" s="1259"/>
      <c r="AA58" s="1259"/>
      <c r="AB58" s="1259"/>
      <c r="AC58" s="1259"/>
      <c r="AD58" s="1259"/>
      <c r="AE58" s="1259"/>
      <c r="AF58" s="1259"/>
      <c r="AG58" s="1259"/>
      <c r="AH58" s="1259"/>
      <c r="AI58" s="1259"/>
      <c r="AJ58" s="1259"/>
      <c r="AK58" s="164"/>
    </row>
    <row r="59" spans="1:37" ht="12" customHeight="1">
      <c r="A59" s="164"/>
      <c r="B59" s="164"/>
      <c r="C59" s="233"/>
      <c r="D59" s="1260"/>
      <c r="E59" s="910"/>
      <c r="F59" s="910"/>
      <c r="G59" s="910"/>
      <c r="H59" s="910"/>
      <c r="I59" s="910"/>
      <c r="J59" s="910"/>
      <c r="K59" s="910"/>
      <c r="L59" s="910"/>
      <c r="M59" s="910"/>
      <c r="N59" s="910"/>
      <c r="O59" s="910"/>
      <c r="P59" s="910"/>
      <c r="Q59" s="910"/>
      <c r="R59" s="910"/>
      <c r="S59" s="910"/>
      <c r="T59" s="910"/>
      <c r="U59" s="893" t="s">
        <v>267</v>
      </c>
      <c r="V59" s="893"/>
      <c r="W59" s="893"/>
      <c r="X59" s="893"/>
      <c r="Y59" s="893"/>
      <c r="Z59" s="893"/>
      <c r="AA59" s="893"/>
      <c r="AB59" s="893"/>
      <c r="AC59" s="893"/>
      <c r="AD59" s="893"/>
      <c r="AE59" s="893"/>
      <c r="AF59" s="893"/>
      <c r="AG59" s="893"/>
      <c r="AH59" s="893"/>
      <c r="AI59" s="893"/>
      <c r="AJ59" s="894"/>
      <c r="AK59" s="164"/>
    </row>
    <row r="60" spans="1:37" ht="12" customHeight="1">
      <c r="A60" s="164"/>
      <c r="B60" s="181"/>
      <c r="C60" s="183"/>
      <c r="D60" s="1261"/>
      <c r="E60" s="1262"/>
      <c r="F60" s="1262"/>
      <c r="G60" s="1262"/>
      <c r="H60" s="1262"/>
      <c r="I60" s="1262"/>
      <c r="J60" s="1262"/>
      <c r="K60" s="1262"/>
      <c r="L60" s="1262"/>
      <c r="M60" s="1262"/>
      <c r="N60" s="1262"/>
      <c r="O60" s="1262"/>
      <c r="P60" s="1262"/>
      <c r="Q60" s="1262"/>
      <c r="R60" s="1262"/>
      <c r="S60" s="1262"/>
      <c r="T60" s="1262"/>
      <c r="U60" s="815" t="s">
        <v>373</v>
      </c>
      <c r="V60" s="815"/>
      <c r="W60" s="815"/>
      <c r="X60" s="815"/>
      <c r="Y60" s="815"/>
      <c r="Z60" s="815"/>
      <c r="AA60" s="815"/>
      <c r="AB60" s="815"/>
      <c r="AC60" s="815" t="s">
        <v>34</v>
      </c>
      <c r="AD60" s="815"/>
      <c r="AE60" s="815"/>
      <c r="AF60" s="815"/>
      <c r="AG60" s="815"/>
      <c r="AH60" s="815"/>
      <c r="AI60" s="815"/>
      <c r="AJ60" s="895"/>
      <c r="AK60" s="164"/>
    </row>
    <row r="61" spans="1:37" ht="19.5" customHeight="1">
      <c r="A61" s="164"/>
      <c r="B61" s="164"/>
      <c r="C61" s="233"/>
      <c r="D61" s="243">
        <v>516</v>
      </c>
      <c r="E61" s="338" t="s">
        <v>543</v>
      </c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9"/>
      <c r="U61" s="1254">
        <f>U56/2</f>
        <v>0</v>
      </c>
      <c r="V61" s="1254"/>
      <c r="W61" s="1254"/>
      <c r="X61" s="1254"/>
      <c r="Y61" s="1254"/>
      <c r="Z61" s="1254"/>
      <c r="AA61" s="1254"/>
      <c r="AB61" s="1254"/>
      <c r="AC61" s="815"/>
      <c r="AD61" s="815"/>
      <c r="AE61" s="815"/>
      <c r="AF61" s="815"/>
      <c r="AG61" s="815"/>
      <c r="AH61" s="815"/>
      <c r="AI61" s="815"/>
      <c r="AJ61" s="895"/>
      <c r="AK61" s="164"/>
    </row>
    <row r="62" spans="1:37" ht="19.5" customHeight="1">
      <c r="A62" s="164"/>
      <c r="B62" s="181"/>
      <c r="C62" s="183"/>
      <c r="D62" s="243">
        <v>517</v>
      </c>
      <c r="E62" s="338" t="s">
        <v>544</v>
      </c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9"/>
      <c r="U62" s="1254"/>
      <c r="V62" s="1254"/>
      <c r="W62" s="1254"/>
      <c r="X62" s="1254"/>
      <c r="Y62" s="1254"/>
      <c r="Z62" s="1254"/>
      <c r="AA62" s="1254"/>
      <c r="AB62" s="1254"/>
      <c r="AC62" s="815"/>
      <c r="AD62" s="815"/>
      <c r="AE62" s="815"/>
      <c r="AF62" s="815"/>
      <c r="AG62" s="815"/>
      <c r="AH62" s="815"/>
      <c r="AI62" s="815"/>
      <c r="AJ62" s="895"/>
      <c r="AK62" s="164"/>
    </row>
    <row r="63" spans="1:37" ht="19.5" customHeight="1">
      <c r="A63" s="164"/>
      <c r="B63" s="164"/>
      <c r="C63" s="233"/>
      <c r="D63" s="243">
        <v>518</v>
      </c>
      <c r="E63" s="338" t="s">
        <v>116</v>
      </c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9"/>
      <c r="U63" s="1254"/>
      <c r="V63" s="1254"/>
      <c r="W63" s="1254"/>
      <c r="X63" s="1254"/>
      <c r="Y63" s="1254"/>
      <c r="Z63" s="1254"/>
      <c r="AA63" s="1254"/>
      <c r="AB63" s="1254"/>
      <c r="AC63" s="815"/>
      <c r="AD63" s="815"/>
      <c r="AE63" s="815"/>
      <c r="AF63" s="815"/>
      <c r="AG63" s="815"/>
      <c r="AH63" s="815"/>
      <c r="AI63" s="815"/>
      <c r="AJ63" s="895"/>
      <c r="AK63" s="164"/>
    </row>
    <row r="64" spans="1:37" ht="19.5" customHeight="1">
      <c r="A64" s="164"/>
      <c r="B64" s="181"/>
      <c r="C64" s="183"/>
      <c r="D64" s="228">
        <v>519</v>
      </c>
      <c r="E64" s="325" t="s">
        <v>117</v>
      </c>
      <c r="F64" s="1255"/>
      <c r="G64" s="1255"/>
      <c r="H64" s="1255"/>
      <c r="I64" s="1251"/>
      <c r="J64" s="1252"/>
      <c r="K64" s="1252"/>
      <c r="L64" s="1252"/>
      <c r="M64" s="1252"/>
      <c r="N64" s="1252"/>
      <c r="O64" s="1252"/>
      <c r="P64" s="1252"/>
      <c r="Q64" s="1252"/>
      <c r="R64" s="1252"/>
      <c r="S64" s="1252"/>
      <c r="T64" s="1253"/>
      <c r="U64" s="1254"/>
      <c r="V64" s="1254"/>
      <c r="W64" s="1254"/>
      <c r="X64" s="1254"/>
      <c r="Y64" s="1254"/>
      <c r="Z64" s="1254"/>
      <c r="AA64" s="1254"/>
      <c r="AB64" s="1254"/>
      <c r="AC64" s="815"/>
      <c r="AD64" s="815"/>
      <c r="AE64" s="815"/>
      <c r="AF64" s="815"/>
      <c r="AG64" s="815"/>
      <c r="AH64" s="815"/>
      <c r="AI64" s="815"/>
      <c r="AJ64" s="895"/>
      <c r="AK64" s="164"/>
    </row>
    <row r="65" spans="1:37" ht="19.5" customHeight="1">
      <c r="A65" s="164"/>
      <c r="B65" s="164"/>
      <c r="C65" s="233"/>
      <c r="D65" s="242">
        <v>520</v>
      </c>
      <c r="E65" s="323" t="s">
        <v>545</v>
      </c>
      <c r="F65" s="1249"/>
      <c r="G65" s="1249"/>
      <c r="H65" s="1249"/>
      <c r="I65" s="1249"/>
      <c r="J65" s="1249"/>
      <c r="K65" s="1249"/>
      <c r="L65" s="1249"/>
      <c r="M65" s="1249"/>
      <c r="N65" s="1249"/>
      <c r="O65" s="1249"/>
      <c r="P65" s="1249"/>
      <c r="Q65" s="1249"/>
      <c r="R65" s="1249"/>
      <c r="S65" s="1249"/>
      <c r="T65" s="1249"/>
      <c r="U65" s="1247">
        <f>U61-U62-U63-U64</f>
        <v>0</v>
      </c>
      <c r="V65" s="1247"/>
      <c r="W65" s="1247"/>
      <c r="X65" s="1247"/>
      <c r="Y65" s="1247"/>
      <c r="Z65" s="1247"/>
      <c r="AA65" s="1247"/>
      <c r="AB65" s="1247"/>
      <c r="AC65" s="821"/>
      <c r="AD65" s="821"/>
      <c r="AE65" s="821"/>
      <c r="AF65" s="821"/>
      <c r="AG65" s="821"/>
      <c r="AH65" s="821"/>
      <c r="AI65" s="821"/>
      <c r="AJ65" s="1248"/>
      <c r="AK65" s="164"/>
    </row>
    <row r="66" spans="1:37" ht="21.75" customHeight="1">
      <c r="A66" s="164"/>
      <c r="B66" s="164"/>
      <c r="C66" s="233"/>
      <c r="D66" s="1250" t="s">
        <v>546</v>
      </c>
      <c r="E66" s="1250"/>
      <c r="F66" s="1250"/>
      <c r="G66" s="1250"/>
      <c r="H66" s="1250"/>
      <c r="I66" s="1250"/>
      <c r="J66" s="1250"/>
      <c r="K66" s="1250"/>
      <c r="L66" s="1250"/>
      <c r="M66" s="1250"/>
      <c r="N66" s="1250"/>
      <c r="O66" s="1250"/>
      <c r="P66" s="1250"/>
      <c r="Q66" s="1250"/>
      <c r="R66" s="129"/>
      <c r="S66" s="129"/>
      <c r="T66" s="129"/>
      <c r="U66" s="218"/>
      <c r="V66" s="218"/>
      <c r="W66" s="218"/>
      <c r="X66" s="218"/>
      <c r="Y66" s="218"/>
      <c r="Z66" s="218"/>
      <c r="AA66" s="218"/>
      <c r="AB66" s="218"/>
      <c r="AC66" s="181"/>
      <c r="AD66" s="181"/>
      <c r="AE66" s="181"/>
      <c r="AF66" s="181"/>
      <c r="AG66" s="181"/>
      <c r="AH66" s="181"/>
      <c r="AI66" s="181"/>
      <c r="AJ66" s="181"/>
      <c r="AK66" s="164"/>
    </row>
    <row r="67" spans="1:37" ht="15.75" customHeight="1">
      <c r="A67" s="23"/>
      <c r="B67" s="23"/>
      <c r="C67" s="2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6"/>
      <c r="W67" s="23"/>
      <c r="X67" s="23"/>
      <c r="Y67" s="23"/>
      <c r="Z67" s="23"/>
      <c r="AA67" s="38"/>
      <c r="AB67" s="23"/>
      <c r="AC67" s="23"/>
      <c r="AD67" s="23"/>
      <c r="AE67" s="38"/>
      <c r="AF67" s="23"/>
      <c r="AG67" s="23"/>
      <c r="AH67" s="23"/>
      <c r="AI67" s="23"/>
      <c r="AJ67" s="23"/>
      <c r="AK67" s="23"/>
    </row>
    <row r="68" spans="1:37" ht="15.75" customHeight="1">
      <c r="A68" s="23"/>
      <c r="B68" s="23"/>
      <c r="C68" s="2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6"/>
      <c r="W68" s="23"/>
      <c r="X68" s="23"/>
      <c r="Y68" s="23"/>
      <c r="Z68" s="23"/>
      <c r="AA68" s="26"/>
      <c r="AB68" s="26"/>
      <c r="AC68" s="26"/>
      <c r="AD68" s="26"/>
      <c r="AE68" s="26"/>
      <c r="AF68" s="23"/>
      <c r="AG68" s="23"/>
      <c r="AH68" s="23"/>
      <c r="AI68" s="23"/>
      <c r="AJ68" s="23"/>
      <c r="AK68" s="23"/>
    </row>
    <row r="69" spans="1:37" ht="15.75" customHeight="1">
      <c r="A69" s="23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6"/>
      <c r="AA69" s="32"/>
      <c r="AB69" s="32"/>
      <c r="AC69" s="32"/>
      <c r="AD69" s="32"/>
      <c r="AE69" s="32"/>
      <c r="AF69" s="26"/>
      <c r="AG69" s="26"/>
      <c r="AH69" s="26"/>
      <c r="AI69" s="23"/>
      <c r="AJ69" s="23"/>
      <c r="AK69" s="23"/>
    </row>
    <row r="70" spans="1:37" ht="15.75" customHeight="1">
      <c r="A70" s="23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6"/>
      <c r="W70" s="26"/>
      <c r="X70" s="26"/>
      <c r="Y70" s="26"/>
      <c r="Z70" s="26"/>
      <c r="AA70" s="32"/>
      <c r="AB70" s="32"/>
      <c r="AC70" s="32"/>
      <c r="AD70" s="32"/>
      <c r="AE70" s="32"/>
      <c r="AF70" s="26"/>
      <c r="AG70" s="26"/>
      <c r="AH70" s="26"/>
      <c r="AI70" s="23"/>
      <c r="AJ70" s="23"/>
      <c r="AK70" s="23"/>
    </row>
    <row r="71" spans="1:37" ht="15.75" customHeight="1">
      <c r="A71" s="23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6"/>
      <c r="W71" s="26"/>
      <c r="X71" s="26"/>
      <c r="Y71" s="26"/>
      <c r="Z71" s="26"/>
      <c r="AA71" s="32"/>
      <c r="AB71" s="32"/>
      <c r="AC71" s="32"/>
      <c r="AD71" s="32"/>
      <c r="AE71" s="32"/>
      <c r="AF71" s="26"/>
      <c r="AG71" s="26"/>
      <c r="AH71" s="26"/>
      <c r="AI71" s="23"/>
      <c r="AJ71" s="23"/>
      <c r="AK71" s="23"/>
    </row>
    <row r="72" spans="1:37" ht="15.75" customHeight="1">
      <c r="A72" s="23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32"/>
      <c r="AB72" s="32"/>
      <c r="AC72" s="32"/>
      <c r="AD72" s="32"/>
      <c r="AE72" s="32"/>
      <c r="AF72" s="26"/>
      <c r="AG72" s="26"/>
      <c r="AH72" s="26"/>
      <c r="AI72" s="23"/>
      <c r="AJ72" s="23"/>
      <c r="AK72" s="23"/>
    </row>
    <row r="73" spans="1:37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6"/>
      <c r="T78" s="26"/>
      <c r="U78" s="26"/>
      <c r="V78" s="26"/>
      <c r="W78" s="26"/>
      <c r="X78" s="26"/>
      <c r="Y78" s="26"/>
      <c r="Z78" s="26"/>
      <c r="AA78" s="2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6"/>
      <c r="AE79" s="36"/>
      <c r="AF79" s="36"/>
      <c r="AG79" s="36"/>
      <c r="AH79" s="36"/>
      <c r="AI79" s="36"/>
      <c r="AJ79" s="36"/>
      <c r="AK79" s="36"/>
    </row>
    <row r="80" spans="1:37" ht="15.75" customHeight="1">
      <c r="A80" s="36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6"/>
      <c r="T80" s="36"/>
      <c r="U80" s="32"/>
      <c r="V80" s="32"/>
      <c r="W80" s="32"/>
      <c r="X80" s="32"/>
      <c r="Y80" s="32"/>
      <c r="Z80" s="32"/>
      <c r="AA80" s="26"/>
      <c r="AB80" s="26"/>
      <c r="AC80" s="26"/>
      <c r="AD80" s="26"/>
      <c r="AE80" s="26"/>
      <c r="AF80" s="26"/>
      <c r="AG80" s="26"/>
      <c r="AH80" s="26"/>
      <c r="AI80" s="36"/>
      <c r="AJ80" s="36"/>
      <c r="AK80" s="36"/>
    </row>
    <row r="81" spans="1:37" ht="15.75" customHeight="1">
      <c r="A81" s="3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9"/>
      <c r="T81" s="39"/>
      <c r="U81" s="32"/>
      <c r="V81" s="32"/>
      <c r="W81" s="32"/>
      <c r="X81" s="32"/>
      <c r="Y81" s="32"/>
      <c r="Z81" s="32"/>
      <c r="AA81" s="26"/>
      <c r="AB81" s="26"/>
      <c r="AC81" s="26"/>
      <c r="AD81" s="26"/>
      <c r="AE81" s="26"/>
      <c r="AF81" s="26"/>
      <c r="AG81" s="26"/>
      <c r="AH81" s="26"/>
      <c r="AI81" s="36"/>
      <c r="AJ81" s="36"/>
      <c r="AK81" s="36"/>
    </row>
    <row r="82" spans="1:37" ht="15.75" customHeight="1">
      <c r="A82" s="36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9"/>
      <c r="T82" s="39"/>
      <c r="U82" s="32"/>
      <c r="V82" s="32"/>
      <c r="W82" s="32"/>
      <c r="X82" s="32"/>
      <c r="Y82" s="32"/>
      <c r="Z82" s="32"/>
      <c r="AA82" s="26"/>
      <c r="AB82" s="26"/>
      <c r="AC82" s="26"/>
      <c r="AD82" s="26"/>
      <c r="AE82" s="26"/>
      <c r="AF82" s="26"/>
      <c r="AG82" s="26"/>
      <c r="AH82" s="26"/>
      <c r="AI82" s="36"/>
      <c r="AJ82" s="36"/>
      <c r="AK82" s="36"/>
    </row>
    <row r="83" spans="1:37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9"/>
      <c r="T83" s="39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36"/>
      <c r="AJ83" s="36"/>
      <c r="AK83" s="36"/>
    </row>
    <row r="84" spans="1:37" ht="15.75" customHeight="1">
      <c r="A84" s="36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9"/>
      <c r="T84" s="39"/>
      <c r="U84" s="32"/>
      <c r="V84" s="32"/>
      <c r="W84" s="32"/>
      <c r="X84" s="32"/>
      <c r="Y84" s="32"/>
      <c r="Z84" s="32"/>
      <c r="AA84" s="26"/>
      <c r="AB84" s="26"/>
      <c r="AC84" s="26"/>
      <c r="AD84" s="26"/>
      <c r="AE84" s="26"/>
      <c r="AF84" s="26"/>
      <c r="AG84" s="26"/>
      <c r="AH84" s="26"/>
      <c r="AI84" s="36"/>
      <c r="AJ84" s="36"/>
      <c r="AK84" s="36"/>
    </row>
    <row r="85" spans="1:37" ht="15.75" customHeight="1">
      <c r="A85" s="36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9"/>
      <c r="T85" s="39"/>
      <c r="U85" s="32"/>
      <c r="V85" s="32"/>
      <c r="W85" s="32"/>
      <c r="X85" s="32"/>
      <c r="Y85" s="32"/>
      <c r="Z85" s="32"/>
      <c r="AA85" s="25"/>
      <c r="AB85" s="25"/>
      <c r="AC85" s="25"/>
      <c r="AD85" s="25"/>
      <c r="AE85" s="25"/>
      <c r="AF85" s="25"/>
      <c r="AG85" s="25"/>
      <c r="AH85" s="25"/>
      <c r="AI85" s="36"/>
      <c r="AJ85" s="36"/>
      <c r="AK85" s="36"/>
    </row>
    <row r="86" spans="1:37" ht="15.75" customHeight="1">
      <c r="A86" s="3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9"/>
      <c r="T86" s="39"/>
      <c r="U86" s="26"/>
      <c r="V86" s="26"/>
      <c r="W86" s="26"/>
      <c r="X86" s="26"/>
      <c r="Y86" s="26"/>
      <c r="Z86" s="26"/>
      <c r="AA86" s="25"/>
      <c r="AB86" s="25"/>
      <c r="AC86" s="25"/>
      <c r="AD86" s="25"/>
      <c r="AE86" s="25"/>
      <c r="AF86" s="25"/>
      <c r="AG86" s="25"/>
      <c r="AH86" s="25"/>
      <c r="AI86" s="36"/>
      <c r="AJ86" s="36"/>
      <c r="AK86" s="36"/>
    </row>
    <row r="87" spans="1:37" ht="15.75" customHeight="1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9"/>
      <c r="T87" s="39"/>
      <c r="U87" s="32"/>
      <c r="V87" s="32"/>
      <c r="W87" s="32"/>
      <c r="X87" s="32"/>
      <c r="Y87" s="32"/>
      <c r="Z87" s="32"/>
      <c r="AA87" s="26"/>
      <c r="AB87" s="26"/>
      <c r="AC87" s="26"/>
      <c r="AD87" s="26"/>
      <c r="AE87" s="26"/>
      <c r="AF87" s="26"/>
      <c r="AG87" s="26"/>
      <c r="AH87" s="26"/>
      <c r="AI87" s="36"/>
      <c r="AJ87" s="36"/>
      <c r="AK87" s="36"/>
    </row>
    <row r="88" spans="1:37" ht="15.75" customHeight="1">
      <c r="A88" s="36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39"/>
      <c r="T88" s="39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36"/>
      <c r="AJ88" s="36"/>
      <c r="AK88" s="36"/>
    </row>
    <row r="89" spans="1:37" ht="15.75" customHeight="1">
      <c r="A89" s="36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40"/>
      <c r="T89" s="40"/>
      <c r="U89" s="32"/>
      <c r="V89" s="32"/>
      <c r="W89" s="32"/>
      <c r="X89" s="32"/>
      <c r="Y89" s="32"/>
      <c r="Z89" s="32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5.75" customHeight="1">
      <c r="A90" s="36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40"/>
      <c r="T90" s="40"/>
      <c r="U90" s="26"/>
      <c r="V90" s="26"/>
      <c r="W90" s="26"/>
      <c r="X90" s="26"/>
      <c r="Y90" s="26"/>
      <c r="Z90" s="2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15.75" customHeight="1">
      <c r="A91" s="36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39"/>
      <c r="T91" s="39"/>
      <c r="U91" s="32"/>
      <c r="V91" s="32"/>
      <c r="W91" s="32"/>
      <c r="X91" s="32"/>
      <c r="Y91" s="32"/>
      <c r="Z91" s="32"/>
      <c r="AA91" s="26"/>
      <c r="AB91" s="26"/>
      <c r="AC91" s="26"/>
      <c r="AD91" s="26"/>
      <c r="AE91" s="26"/>
      <c r="AF91" s="26"/>
      <c r="AG91" s="26"/>
      <c r="AH91" s="26"/>
      <c r="AI91" s="36"/>
      <c r="AJ91" s="36"/>
      <c r="AK91" s="36"/>
    </row>
    <row r="92" spans="1:37" ht="15.75" customHeight="1">
      <c r="A92" s="36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39"/>
      <c r="T92" s="39"/>
      <c r="U92" s="32"/>
      <c r="V92" s="32"/>
      <c r="W92" s="32"/>
      <c r="X92" s="32"/>
      <c r="Y92" s="32"/>
      <c r="Z92" s="32"/>
      <c r="AA92" s="26"/>
      <c r="AB92" s="26"/>
      <c r="AC92" s="26"/>
      <c r="AD92" s="26"/>
      <c r="AE92" s="26"/>
      <c r="AF92" s="26"/>
      <c r="AG92" s="26"/>
      <c r="AH92" s="26"/>
      <c r="AI92" s="36"/>
      <c r="AJ92" s="36"/>
      <c r="AK92" s="36"/>
    </row>
    <row r="93" spans="1:37" ht="15.75" customHeight="1">
      <c r="A93" s="36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6"/>
      <c r="T93" s="26"/>
      <c r="U93" s="32"/>
      <c r="V93" s="32"/>
      <c r="W93" s="32"/>
      <c r="X93" s="32"/>
      <c r="Y93" s="32"/>
      <c r="Z93" s="32"/>
      <c r="AA93" s="26"/>
      <c r="AB93" s="26"/>
      <c r="AC93" s="26"/>
      <c r="AD93" s="26"/>
      <c r="AE93" s="26"/>
      <c r="AF93" s="26"/>
      <c r="AG93" s="26"/>
      <c r="AH93" s="26"/>
      <c r="AI93" s="36"/>
      <c r="AJ93" s="36"/>
      <c r="AK93" s="36"/>
    </row>
    <row r="94" spans="1:37" ht="15.75" customHeight="1">
      <c r="A94" s="36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  <c r="T94" s="26"/>
      <c r="U94" s="32"/>
      <c r="V94" s="32"/>
      <c r="W94" s="32"/>
      <c r="X94" s="32"/>
      <c r="Y94" s="32"/>
      <c r="Z94" s="32"/>
      <c r="AA94" s="26"/>
      <c r="AB94" s="26"/>
      <c r="AC94" s="26"/>
      <c r="AD94" s="26"/>
      <c r="AE94" s="26"/>
      <c r="AF94" s="26"/>
      <c r="AG94" s="26"/>
      <c r="AH94" s="26"/>
      <c r="AI94" s="36"/>
      <c r="AJ94" s="36"/>
      <c r="AK94" s="36"/>
    </row>
    <row r="95" spans="1:37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1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37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2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26"/>
      <c r="V99" s="26"/>
      <c r="W99" s="26"/>
      <c r="X99" s="26"/>
      <c r="Y99" s="26"/>
      <c r="Z99" s="26"/>
      <c r="AA99" s="26"/>
      <c r="AB99" s="26"/>
      <c r="AC99" s="26"/>
      <c r="AD99" s="36"/>
      <c r="AE99" s="36"/>
      <c r="AF99" s="36"/>
      <c r="AG99" s="36"/>
      <c r="AH99" s="36"/>
      <c r="AI99" s="36"/>
      <c r="AJ99" s="36"/>
      <c r="AK99" s="36"/>
    </row>
    <row r="100" spans="1:37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6"/>
      <c r="AG100" s="36"/>
      <c r="AH100" s="36"/>
      <c r="AI100" s="36"/>
      <c r="AJ100" s="36"/>
      <c r="AK100" s="36"/>
    </row>
    <row r="101" spans="1:37" ht="15.75" customHeight="1">
      <c r="A101" s="36"/>
      <c r="B101" s="36"/>
      <c r="C101" s="3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6"/>
      <c r="V101" s="26"/>
      <c r="W101" s="32"/>
      <c r="X101" s="32"/>
      <c r="Y101" s="32"/>
      <c r="Z101" s="32"/>
      <c r="AA101" s="32"/>
      <c r="AB101" s="32"/>
      <c r="AC101" s="26"/>
      <c r="AD101" s="26"/>
      <c r="AE101" s="26"/>
      <c r="AF101" s="23"/>
      <c r="AG101" s="23"/>
      <c r="AH101" s="23"/>
      <c r="AI101" s="23"/>
      <c r="AJ101" s="23"/>
      <c r="AK101" s="36"/>
    </row>
    <row r="102" spans="1:37" ht="15.75" customHeight="1">
      <c r="A102" s="36"/>
      <c r="B102" s="36"/>
      <c r="C102" s="3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39"/>
      <c r="V102" s="39"/>
      <c r="W102" s="32"/>
      <c r="X102" s="32"/>
      <c r="Y102" s="32"/>
      <c r="Z102" s="32"/>
      <c r="AA102" s="32"/>
      <c r="AB102" s="32"/>
      <c r="AC102" s="26"/>
      <c r="AD102" s="26"/>
      <c r="AE102" s="26"/>
      <c r="AF102" s="23"/>
      <c r="AG102" s="23"/>
      <c r="AH102" s="23"/>
      <c r="AI102" s="23"/>
      <c r="AJ102" s="23"/>
      <c r="AK102" s="36"/>
    </row>
    <row r="103" spans="1:37" ht="15.75" customHeight="1">
      <c r="A103" s="36"/>
      <c r="B103" s="36"/>
      <c r="C103" s="3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39"/>
      <c r="V103" s="39"/>
      <c r="W103" s="32"/>
      <c r="X103" s="32"/>
      <c r="Y103" s="32"/>
      <c r="Z103" s="32"/>
      <c r="AA103" s="32"/>
      <c r="AB103" s="32"/>
      <c r="AC103" s="26"/>
      <c r="AD103" s="26"/>
      <c r="AE103" s="26"/>
      <c r="AF103" s="23"/>
      <c r="AG103" s="23"/>
      <c r="AH103" s="23"/>
      <c r="AI103" s="23"/>
      <c r="AJ103" s="23"/>
      <c r="AK103" s="36"/>
    </row>
    <row r="104" spans="1:37" ht="15.75" customHeight="1">
      <c r="A104" s="36"/>
      <c r="B104" s="36"/>
      <c r="C104" s="3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39"/>
      <c r="V104" s="36"/>
      <c r="W104" s="32"/>
      <c r="X104" s="26"/>
      <c r="Y104" s="26"/>
      <c r="Z104" s="26"/>
      <c r="AA104" s="26"/>
      <c r="AB104" s="2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1:37" ht="15.75" customHeight="1">
      <c r="A105" s="23"/>
      <c r="B105" s="23"/>
      <c r="C105" s="23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6"/>
      <c r="V105" s="36"/>
      <c r="W105" s="26"/>
      <c r="X105" s="26"/>
      <c r="Y105" s="26"/>
      <c r="Z105" s="26"/>
      <c r="AA105" s="26"/>
      <c r="AB105" s="26"/>
      <c r="AC105" s="36"/>
      <c r="AD105" s="36"/>
      <c r="AE105" s="36"/>
      <c r="AF105" s="36"/>
      <c r="AG105" s="36"/>
      <c r="AH105" s="36"/>
      <c r="AI105" s="36"/>
      <c r="AJ105" s="36"/>
      <c r="AK105" s="23"/>
    </row>
    <row r="106" spans="1:37" ht="15.75" customHeight="1">
      <c r="A106" s="23"/>
      <c r="B106" s="23"/>
      <c r="C106" s="23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36"/>
      <c r="V106" s="36"/>
      <c r="W106" s="26"/>
      <c r="X106" s="26"/>
      <c r="Y106" s="26"/>
      <c r="Z106" s="26"/>
      <c r="AA106" s="26"/>
      <c r="AB106" s="26"/>
      <c r="AC106" s="36"/>
      <c r="AD106" s="36"/>
      <c r="AE106" s="36"/>
      <c r="AF106" s="36"/>
      <c r="AG106" s="36"/>
      <c r="AH106" s="36"/>
      <c r="AI106" s="36"/>
      <c r="AJ106" s="36"/>
      <c r="AK106" s="23"/>
    </row>
    <row r="107" spans="1:37" ht="15.75" customHeight="1">
      <c r="A107" s="23"/>
      <c r="B107" s="23"/>
      <c r="C107" s="23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6"/>
      <c r="V107" s="26"/>
      <c r="W107" s="32"/>
      <c r="X107" s="32"/>
      <c r="Y107" s="32"/>
      <c r="Z107" s="32"/>
      <c r="AA107" s="32"/>
      <c r="AB107" s="32"/>
      <c r="AC107" s="26"/>
      <c r="AD107" s="26"/>
      <c r="AE107" s="26"/>
      <c r="AF107" s="23"/>
      <c r="AG107" s="23"/>
      <c r="AH107" s="23"/>
      <c r="AI107" s="23"/>
      <c r="AJ107" s="23"/>
      <c r="AK107" s="23"/>
    </row>
    <row r="108" spans="1:37" ht="15.75" customHeight="1">
      <c r="A108" s="23"/>
      <c r="B108" s="23"/>
      <c r="C108" s="23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6"/>
      <c r="V108" s="26"/>
      <c r="W108" s="32"/>
      <c r="X108" s="32"/>
      <c r="Y108" s="32"/>
      <c r="Z108" s="32"/>
      <c r="AA108" s="32"/>
      <c r="AB108" s="32"/>
      <c r="AC108" s="26"/>
      <c r="AD108" s="26"/>
      <c r="AE108" s="26"/>
      <c r="AF108" s="23"/>
      <c r="AG108" s="23"/>
      <c r="AH108" s="23"/>
      <c r="AI108" s="23"/>
      <c r="AJ108" s="23"/>
      <c r="AK108" s="23"/>
    </row>
    <row r="109" spans="1:37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15.75" customHeight="1">
      <c r="A111" s="23"/>
      <c r="B111" s="23"/>
      <c r="C111" s="23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23"/>
    </row>
    <row r="112" spans="1:37" ht="15.75" customHeight="1">
      <c r="A112" s="23"/>
      <c r="B112" s="23"/>
      <c r="C112" s="23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3"/>
    </row>
    <row r="113" spans="1:37" ht="15.75" customHeight="1">
      <c r="A113" s="23"/>
      <c r="B113" s="23"/>
      <c r="C113" s="23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3"/>
    </row>
    <row r="114" spans="1:37" ht="15.75" customHeight="1">
      <c r="A114" s="23"/>
      <c r="B114" s="23"/>
      <c r="C114" s="23"/>
      <c r="D114" s="30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2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23"/>
    </row>
    <row r="115" spans="1:37" ht="15.75" customHeight="1">
      <c r="A115" s="23"/>
      <c r="B115" s="23"/>
      <c r="C115" s="23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23"/>
    </row>
    <row r="116" spans="1:37" ht="15.75" customHeight="1">
      <c r="A116" s="23"/>
      <c r="B116" s="23"/>
      <c r="C116" s="23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32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23"/>
    </row>
    <row r="117" spans="1:37" ht="15.75" customHeight="1">
      <c r="A117" s="23"/>
      <c r="B117" s="23"/>
      <c r="C117" s="23"/>
      <c r="D117" s="30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23"/>
    </row>
    <row r="118" spans="1:37" ht="15.75" customHeight="1">
      <c r="A118" s="23"/>
      <c r="B118" s="23"/>
      <c r="C118" s="23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23"/>
    </row>
    <row r="119" spans="1:37" ht="15.75" customHeight="1">
      <c r="A119" s="23"/>
      <c r="B119" s="23"/>
      <c r="C119" s="23"/>
      <c r="D119" s="30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2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23"/>
    </row>
    <row r="120" spans="1:37" ht="15.75" customHeight="1">
      <c r="A120" s="23"/>
      <c r="B120" s="23"/>
      <c r="C120" s="23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23"/>
    </row>
    <row r="121" spans="1:37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ht="15.75" customHeight="1">
      <c r="A123" s="23"/>
      <c r="B123" s="23"/>
      <c r="C123" s="23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23"/>
    </row>
    <row r="124" spans="1:37" ht="15.75" customHeight="1">
      <c r="A124" s="23"/>
      <c r="B124" s="23"/>
      <c r="C124" s="23"/>
      <c r="D124" s="29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6"/>
      <c r="V125" s="26"/>
      <c r="W125" s="26"/>
      <c r="X125" s="26"/>
      <c r="Y125" s="26"/>
      <c r="Z125" s="26"/>
      <c r="AA125" s="26"/>
      <c r="AB125" s="26"/>
      <c r="AC125" s="26"/>
      <c r="AD125" s="23"/>
      <c r="AE125" s="23"/>
      <c r="AF125" s="23"/>
      <c r="AG125" s="23"/>
      <c r="AH125" s="23"/>
      <c r="AI125" s="23"/>
      <c r="AJ125" s="23"/>
      <c r="AK125" s="23"/>
    </row>
    <row r="126" spans="1:37" ht="15.75" customHeight="1">
      <c r="A126" s="23"/>
      <c r="B126" s="23"/>
      <c r="C126" s="23"/>
      <c r="D126" s="31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32"/>
      <c r="V126" s="23"/>
      <c r="W126" s="23"/>
      <c r="X126" s="23"/>
      <c r="Y126" s="23"/>
      <c r="Z126" s="23"/>
      <c r="AA126" s="23"/>
      <c r="AB126" s="23"/>
      <c r="AC126" s="36"/>
      <c r="AD126" s="23"/>
      <c r="AE126" s="23"/>
      <c r="AF126" s="23"/>
      <c r="AG126" s="23"/>
      <c r="AH126" s="23"/>
      <c r="AI126" s="23"/>
      <c r="AJ126" s="23"/>
      <c r="AK126" s="23"/>
    </row>
    <row r="127" spans="1:37" ht="15.75" customHeight="1">
      <c r="A127" s="23"/>
      <c r="B127" s="23"/>
      <c r="C127" s="23"/>
      <c r="D127" s="24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15.75" customHeight="1">
      <c r="A128" s="23"/>
      <c r="B128" s="23"/>
      <c r="C128" s="23"/>
      <c r="D128" s="4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32"/>
      <c r="V128" s="23"/>
      <c r="W128" s="23"/>
      <c r="X128" s="23"/>
      <c r="Y128" s="23"/>
      <c r="Z128" s="23"/>
      <c r="AA128" s="23"/>
      <c r="AB128" s="23"/>
      <c r="AC128" s="36"/>
      <c r="AD128" s="23"/>
      <c r="AE128" s="23"/>
      <c r="AF128" s="23"/>
      <c r="AG128" s="23"/>
      <c r="AH128" s="23"/>
      <c r="AI128" s="23"/>
      <c r="AJ128" s="23"/>
      <c r="AK128" s="23"/>
    </row>
    <row r="129" spans="1:37" ht="10.5" customHeight="1">
      <c r="A129" s="23"/>
      <c r="B129" s="23"/>
      <c r="C129" s="23"/>
      <c r="D129" s="3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10.5" customHeight="1">
      <c r="A130" s="23"/>
      <c r="B130" s="23"/>
      <c r="C130" s="23"/>
      <c r="D130" s="31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32"/>
      <c r="V130" s="23"/>
      <c r="W130" s="23"/>
      <c r="X130" s="23"/>
      <c r="Y130" s="23"/>
      <c r="Z130" s="23"/>
      <c r="AA130" s="23"/>
      <c r="AB130" s="23"/>
      <c r="AC130" s="36"/>
      <c r="AD130" s="23"/>
      <c r="AE130" s="23"/>
      <c r="AF130" s="23"/>
      <c r="AG130" s="23"/>
      <c r="AH130" s="23"/>
      <c r="AI130" s="23"/>
      <c r="AJ130" s="23"/>
      <c r="AK130" s="23"/>
    </row>
    <row r="131" spans="1:37" ht="10.5" customHeight="1">
      <c r="A131" s="23"/>
      <c r="B131" s="23"/>
      <c r="C131" s="23"/>
      <c r="D131" s="30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0.5" customHeight="1">
      <c r="A132" s="23"/>
      <c r="B132" s="23"/>
      <c r="C132" s="23"/>
      <c r="D132" s="24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9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ht="20.2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9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19.5" customHeight="1">
      <c r="A136" s="23"/>
      <c r="B136" s="23"/>
      <c r="C136" s="23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  <c r="AI136" s="26"/>
      <c r="AJ136" s="26"/>
      <c r="AK136" s="23"/>
    </row>
    <row r="137" spans="1:37" ht="9.75" customHeight="1">
      <c r="A137" s="23"/>
      <c r="B137" s="23"/>
      <c r="C137" s="23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  <c r="AI137" s="26"/>
      <c r="AJ137" s="26"/>
      <c r="AK137" s="23"/>
    </row>
    <row r="138" spans="1:37" ht="9" customHeight="1">
      <c r="A138" s="23"/>
      <c r="B138" s="23"/>
      <c r="C138" s="23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26"/>
      <c r="AI138" s="26"/>
      <c r="AJ138" s="26"/>
      <c r="AK138" s="23"/>
    </row>
    <row r="139" spans="1:37" ht="19.5" customHeight="1">
      <c r="A139" s="23"/>
      <c r="B139" s="23"/>
      <c r="C139" s="23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  <c r="AI139" s="26"/>
      <c r="AJ139" s="26"/>
      <c r="AK139" s="23"/>
    </row>
    <row r="140" spans="1:37" ht="19.5" customHeight="1">
      <c r="A140" s="23"/>
      <c r="B140" s="23"/>
      <c r="C140" s="23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  <c r="AI140" s="26"/>
      <c r="AJ140" s="26"/>
      <c r="AK140" s="23"/>
    </row>
    <row r="141" spans="1:37" ht="19.5" customHeight="1">
      <c r="A141" s="23"/>
      <c r="B141" s="23"/>
      <c r="C141" s="23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  <c r="AI141" s="26"/>
      <c r="AJ141" s="26"/>
      <c r="AK141" s="23"/>
    </row>
    <row r="142" spans="1:37" ht="19.5" customHeight="1">
      <c r="A142" s="23"/>
      <c r="B142" s="23"/>
      <c r="C142" s="23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  <c r="AI142" s="26"/>
      <c r="AJ142" s="26"/>
      <c r="AK142" s="23"/>
    </row>
    <row r="143" spans="1:37" ht="19.5" customHeight="1">
      <c r="A143" s="23"/>
      <c r="B143" s="23"/>
      <c r="C143" s="23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32"/>
      <c r="AI143" s="32"/>
      <c r="AJ143" s="32"/>
      <c r="AK143" s="23"/>
    </row>
    <row r="144" spans="1:37" ht="9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9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9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6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18.75" customHeight="1">
      <c r="A148" s="23"/>
      <c r="B148" s="23"/>
      <c r="C148" s="23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3"/>
    </row>
    <row r="149" spans="1:37" ht="9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19.5" customHeight="1">
      <c r="A150" s="23"/>
      <c r="B150" s="23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6"/>
      <c r="P150" s="26"/>
      <c r="Q150" s="26"/>
      <c r="R150" s="26"/>
      <c r="S150" s="23"/>
      <c r="T150" s="23"/>
      <c r="U150" s="23"/>
      <c r="V150" s="23"/>
      <c r="W150" s="23"/>
      <c r="X150" s="23"/>
      <c r="Y150" s="23"/>
      <c r="Z150" s="23"/>
      <c r="AA150" s="23"/>
      <c r="AB150" s="38"/>
      <c r="AC150" s="38"/>
      <c r="AD150" s="38"/>
      <c r="AE150" s="38"/>
      <c r="AF150" s="38"/>
      <c r="AG150" s="38"/>
      <c r="AH150" s="38"/>
      <c r="AI150" s="38"/>
      <c r="AJ150" s="38"/>
      <c r="AK150" s="23"/>
    </row>
    <row r="151" spans="1:37" ht="9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41"/>
      <c r="AC151" s="41"/>
      <c r="AD151" s="41"/>
      <c r="AE151" s="41"/>
      <c r="AF151" s="41"/>
      <c r="AG151" s="41"/>
      <c r="AH151" s="41"/>
      <c r="AI151" s="41"/>
      <c r="AJ151" s="41"/>
      <c r="AK151" s="23"/>
    </row>
    <row r="152" spans="1:37" ht="9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41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9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9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18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9.75">
      <c r="A156" s="2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3"/>
      <c r="AJ156" s="23"/>
      <c r="AK156" s="23"/>
    </row>
    <row r="157" spans="1:37" ht="3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21.75" customHeight="1">
      <c r="A158" s="23"/>
      <c r="B158" s="24"/>
      <c r="C158" s="24"/>
      <c r="D158" s="24"/>
      <c r="E158" s="24"/>
      <c r="F158" s="24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4"/>
      <c r="S158" s="24"/>
      <c r="T158" s="25"/>
      <c r="U158" s="25"/>
      <c r="V158" s="25"/>
      <c r="W158" s="25"/>
      <c r="X158" s="24"/>
      <c r="Y158" s="24"/>
      <c r="Z158" s="24"/>
      <c r="AA158" s="24"/>
      <c r="AB158" s="24"/>
      <c r="AC158" s="24"/>
      <c r="AD158" s="43"/>
      <c r="AE158" s="43"/>
      <c r="AF158" s="43"/>
      <c r="AG158" s="43"/>
      <c r="AH158" s="43"/>
      <c r="AI158" s="23"/>
      <c r="AJ158" s="23"/>
      <c r="AK158" s="23"/>
    </row>
    <row r="159" spans="1:37" ht="9.75" customHeight="1">
      <c r="A159" s="23"/>
      <c r="B159" s="24"/>
      <c r="C159" s="24"/>
      <c r="D159" s="24"/>
      <c r="E159" s="24"/>
      <c r="F159" s="25"/>
      <c r="G159" s="25"/>
      <c r="H159" s="25"/>
      <c r="I159" s="25"/>
      <c r="J159" s="25"/>
      <c r="K159" s="25"/>
      <c r="L159" s="25"/>
      <c r="M159" s="25"/>
      <c r="N159" s="24"/>
      <c r="O159" s="24"/>
      <c r="P159" s="44"/>
      <c r="Q159" s="44"/>
      <c r="R159" s="24"/>
      <c r="S159" s="24"/>
      <c r="T159" s="24"/>
      <c r="U159" s="24"/>
      <c r="V159" s="25"/>
      <c r="W159" s="25"/>
      <c r="X159" s="25"/>
      <c r="Y159" s="25"/>
      <c r="Z159" s="25"/>
      <c r="AA159" s="25"/>
      <c r="AB159" s="24"/>
      <c r="AC159" s="24"/>
      <c r="AD159" s="24"/>
      <c r="AE159" s="24"/>
      <c r="AF159" s="24"/>
      <c r="AG159" s="24"/>
      <c r="AH159" s="24"/>
      <c r="AI159" s="23"/>
      <c r="AJ159" s="23"/>
      <c r="AK159" s="23"/>
    </row>
    <row r="160" spans="1:37" ht="12" customHeight="1">
      <c r="A160" s="23"/>
      <c r="B160" s="24"/>
      <c r="C160" s="24"/>
      <c r="D160" s="24"/>
      <c r="E160" s="24"/>
      <c r="F160" s="25"/>
      <c r="G160" s="25"/>
      <c r="H160" s="25"/>
      <c r="I160" s="25"/>
      <c r="J160" s="25"/>
      <c r="K160" s="25"/>
      <c r="L160" s="25"/>
      <c r="M160" s="25"/>
      <c r="N160" s="24"/>
      <c r="O160" s="24"/>
      <c r="P160" s="44"/>
      <c r="Q160" s="44"/>
      <c r="R160" s="24"/>
      <c r="S160" s="24"/>
      <c r="T160" s="24"/>
      <c r="U160" s="24"/>
      <c r="V160" s="25"/>
      <c r="W160" s="25"/>
      <c r="X160" s="25"/>
      <c r="Y160" s="25"/>
      <c r="Z160" s="25"/>
      <c r="AA160" s="25"/>
      <c r="AB160" s="45"/>
      <c r="AC160" s="45"/>
      <c r="AD160" s="45"/>
      <c r="AE160" s="45"/>
      <c r="AF160" s="45"/>
      <c r="AG160" s="45"/>
      <c r="AH160" s="45"/>
      <c r="AI160" s="23"/>
      <c r="AJ160" s="23"/>
      <c r="AK160" s="23"/>
    </row>
    <row r="161" spans="1:37" ht="16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9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9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4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6.5" customHeight="1">
      <c r="A165" s="2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3"/>
      <c r="AJ165" s="23"/>
      <c r="AK165" s="23"/>
    </row>
    <row r="166" spans="1:37" ht="9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ht="16.5" customHeight="1">
      <c r="A167" s="23"/>
      <c r="B167" s="36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6"/>
      <c r="P167" s="26"/>
      <c r="Q167" s="36"/>
      <c r="R167" s="23"/>
      <c r="S167" s="23"/>
      <c r="T167" s="23"/>
      <c r="U167" s="23"/>
      <c r="V167" s="23"/>
      <c r="W167" s="23"/>
      <c r="X167" s="23"/>
      <c r="Y167" s="36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5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ht="16.5" customHeight="1">
      <c r="A169" s="23"/>
      <c r="B169" s="36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ht="7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ht="16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36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9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9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36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19.5" customHeight="1">
      <c r="A175" s="2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3"/>
      <c r="AJ175" s="23"/>
      <c r="AK175" s="23"/>
    </row>
    <row r="176" spans="1:37" ht="19.5" customHeight="1">
      <c r="A176" s="23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3"/>
      <c r="AJ176" s="23"/>
      <c r="AK176" s="23"/>
    </row>
    <row r="177" spans="1:37" ht="19.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23"/>
      <c r="AH177" s="23"/>
      <c r="AI177" s="23"/>
      <c r="AJ177" s="23"/>
      <c r="AK177" s="23"/>
    </row>
    <row r="178" spans="1:37" ht="19.5" customHeight="1">
      <c r="A178" s="23"/>
      <c r="B178" s="23"/>
      <c r="C178" s="23"/>
      <c r="D178" s="23"/>
      <c r="E178" s="23"/>
      <c r="F178" s="23"/>
      <c r="G178" s="23"/>
      <c r="H178" s="23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23"/>
      <c r="AI178" s="23"/>
      <c r="AJ178" s="23"/>
      <c r="AK178" s="23"/>
    </row>
    <row r="179" spans="1:37" ht="19.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34"/>
      <c r="Y179" s="42"/>
      <c r="Z179" s="42"/>
      <c r="AA179" s="42"/>
      <c r="AB179" s="42"/>
      <c r="AC179" s="42"/>
      <c r="AD179" s="42"/>
      <c r="AE179" s="42"/>
      <c r="AF179" s="42"/>
      <c r="AG179" s="42"/>
      <c r="AH179" s="23"/>
      <c r="AI179" s="23"/>
      <c r="AJ179" s="23"/>
      <c r="AK179" s="23"/>
    </row>
    <row r="180" spans="1:37" ht="19.5" customHeight="1">
      <c r="A180" s="23"/>
      <c r="B180" s="23"/>
      <c r="C180" s="23"/>
      <c r="D180" s="23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23"/>
      <c r="W180" s="23"/>
      <c r="X180" s="23"/>
      <c r="Y180" s="42"/>
      <c r="Z180" s="42"/>
      <c r="AA180" s="42"/>
      <c r="AB180" s="42"/>
      <c r="AC180" s="42"/>
      <c r="AD180" s="42"/>
      <c r="AE180" s="42"/>
      <c r="AF180" s="42"/>
      <c r="AG180" s="42"/>
      <c r="AH180" s="23"/>
      <c r="AI180" s="23"/>
      <c r="AJ180" s="23"/>
      <c r="AK180" s="23"/>
    </row>
    <row r="181" spans="1:37" ht="19.5" customHeight="1">
      <c r="A181" s="23"/>
      <c r="B181" s="23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23"/>
      <c r="N181" s="42"/>
      <c r="O181" s="42"/>
      <c r="P181" s="42"/>
      <c r="Q181" s="42"/>
      <c r="R181" s="42"/>
      <c r="S181" s="42"/>
      <c r="T181" s="42"/>
      <c r="U181" s="23"/>
      <c r="V181" s="23"/>
      <c r="W181" s="23"/>
      <c r="X181" s="23"/>
      <c r="Y181" s="23"/>
      <c r="Z181" s="23"/>
      <c r="AA181" s="23"/>
      <c r="AB181" s="42"/>
      <c r="AC181" s="42"/>
      <c r="AD181" s="42"/>
      <c r="AE181" s="42"/>
      <c r="AF181" s="42"/>
      <c r="AG181" s="42"/>
      <c r="AH181" s="23"/>
      <c r="AI181" s="23"/>
      <c r="AJ181" s="23"/>
      <c r="AK181" s="23"/>
    </row>
    <row r="182" spans="1:37" ht="9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9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9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9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ht="9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9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ht="9.75">
      <c r="A188" s="2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3"/>
      <c r="AJ188" s="23"/>
      <c r="AK188" s="23"/>
    </row>
    <row r="189" spans="1:37" ht="9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ht="9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12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3"/>
      <c r="AJ191" s="23"/>
      <c r="AK191" s="23"/>
    </row>
    <row r="192" spans="1:37" ht="9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3"/>
      <c r="AJ192" s="23"/>
      <c r="AK192" s="23"/>
    </row>
    <row r="193" spans="1:37" ht="9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3"/>
      <c r="AJ193" s="23"/>
      <c r="AK193" s="23"/>
    </row>
    <row r="194" spans="1:37" ht="9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3"/>
      <c r="AJ194" s="23"/>
      <c r="AK194" s="23"/>
    </row>
    <row r="195" spans="1:37" ht="9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3"/>
      <c r="AJ195" s="23"/>
      <c r="AK195" s="23"/>
    </row>
    <row r="196" spans="1:37" ht="9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3"/>
      <c r="AJ196" s="23"/>
      <c r="AK196" s="23"/>
    </row>
    <row r="197" spans="1:37" ht="9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3"/>
      <c r="AJ197" s="23"/>
      <c r="AK197" s="23"/>
    </row>
    <row r="198" spans="1:37" ht="9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ht="9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9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9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ht="9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ht="9.75">
      <c r="A203" s="23"/>
      <c r="B203" s="4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ht="9.75">
      <c r="A204" s="23"/>
      <c r="B204" s="46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ht="9.75">
      <c r="A205" s="23"/>
      <c r="B205" s="46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ht="9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ht="9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41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ht="9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ht="9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</row>
    <row r="210" spans="1:37" ht="9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</row>
    <row r="211" spans="1:37" ht="9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</row>
    <row r="212" spans="1:37" ht="9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</row>
    <row r="213" spans="1:37" ht="9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</row>
    <row r="214" spans="1:37" ht="9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</row>
    <row r="215" spans="1:37" ht="9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</row>
    <row r="216" spans="1:37" ht="9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</row>
    <row r="217" spans="1:37" ht="9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</row>
    <row r="218" spans="1:37" ht="9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</row>
    <row r="219" spans="1:37" ht="9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</row>
  </sheetData>
  <mergeCells count="189">
    <mergeCell ref="AE46:AF48"/>
    <mergeCell ref="AG46:AJ48"/>
    <mergeCell ref="E48:L48"/>
    <mergeCell ref="E47:L47"/>
    <mergeCell ref="S46:T48"/>
    <mergeCell ref="U46:X48"/>
    <mergeCell ref="Y46:Z48"/>
    <mergeCell ref="AA46:AD48"/>
    <mergeCell ref="D46:D48"/>
    <mergeCell ref="E46:L46"/>
    <mergeCell ref="M46:N48"/>
    <mergeCell ref="O46:R48"/>
    <mergeCell ref="AA44:AD45"/>
    <mergeCell ref="AE44:AF45"/>
    <mergeCell ref="AG44:AJ45"/>
    <mergeCell ref="E45:L45"/>
    <mergeCell ref="O44:R45"/>
    <mergeCell ref="S44:T45"/>
    <mergeCell ref="U44:X45"/>
    <mergeCell ref="Y44:Z45"/>
    <mergeCell ref="E43:L43"/>
    <mergeCell ref="D44:D45"/>
    <mergeCell ref="E44:L44"/>
    <mergeCell ref="M44:N45"/>
    <mergeCell ref="AG40:AJ41"/>
    <mergeCell ref="D42:D43"/>
    <mergeCell ref="M42:N43"/>
    <mergeCell ref="O42:R43"/>
    <mergeCell ref="S42:T43"/>
    <mergeCell ref="U42:X43"/>
    <mergeCell ref="Y42:Z43"/>
    <mergeCell ref="AA42:AD43"/>
    <mergeCell ref="AE42:AF43"/>
    <mergeCell ref="AG42:AJ43"/>
    <mergeCell ref="AG36:AJ37"/>
    <mergeCell ref="D38:D39"/>
    <mergeCell ref="M38:N39"/>
    <mergeCell ref="O38:R39"/>
    <mergeCell ref="S38:T39"/>
    <mergeCell ref="U38:X39"/>
    <mergeCell ref="Y38:Z39"/>
    <mergeCell ref="AA38:AD39"/>
    <mergeCell ref="AE38:AF39"/>
    <mergeCell ref="AG38:AJ39"/>
    <mergeCell ref="Y36:Z37"/>
    <mergeCell ref="AE36:AF37"/>
    <mergeCell ref="AA36:AD37"/>
    <mergeCell ref="U36:X37"/>
    <mergeCell ref="D36:D37"/>
    <mergeCell ref="E37:L37"/>
    <mergeCell ref="O36:R37"/>
    <mergeCell ref="M36:N37"/>
    <mergeCell ref="E36:L36"/>
    <mergeCell ref="AE40:AF41"/>
    <mergeCell ref="E42:L42"/>
    <mergeCell ref="D50:T51"/>
    <mergeCell ref="U50:AJ50"/>
    <mergeCell ref="U51:AB51"/>
    <mergeCell ref="AC51:AJ51"/>
    <mergeCell ref="D49:AJ49"/>
    <mergeCell ref="D40:D41"/>
    <mergeCell ref="M40:N41"/>
    <mergeCell ref="O40:R41"/>
    <mergeCell ref="E40:L40"/>
    <mergeCell ref="U40:X41"/>
    <mergeCell ref="Y40:Z41"/>
    <mergeCell ref="AA40:AD41"/>
    <mergeCell ref="S40:T41"/>
    <mergeCell ref="E41:L41"/>
    <mergeCell ref="AC55:AJ55"/>
    <mergeCell ref="U52:AB52"/>
    <mergeCell ref="AC52:AJ52"/>
    <mergeCell ref="E52:T52"/>
    <mergeCell ref="S36:T37"/>
    <mergeCell ref="D53:AJ53"/>
    <mergeCell ref="E39:L39"/>
    <mergeCell ref="E56:T56"/>
    <mergeCell ref="D56:D57"/>
    <mergeCell ref="U56:AB57"/>
    <mergeCell ref="AC56:AJ57"/>
    <mergeCell ref="D54:T55"/>
    <mergeCell ref="U54:AJ54"/>
    <mergeCell ref="U55:AB55"/>
    <mergeCell ref="M35:N35"/>
    <mergeCell ref="AA35:AD35"/>
    <mergeCell ref="AE35:AF35"/>
    <mergeCell ref="AG35:AJ35"/>
    <mergeCell ref="Y35:Z35"/>
    <mergeCell ref="O35:R35"/>
    <mergeCell ref="S35:T35"/>
    <mergeCell ref="U35:X35"/>
    <mergeCell ref="M34:R34"/>
    <mergeCell ref="S34:X34"/>
    <mergeCell ref="Y34:AD34"/>
    <mergeCell ref="AE34:AJ34"/>
    <mergeCell ref="Q30:Z31"/>
    <mergeCell ref="AH10:AJ10"/>
    <mergeCell ref="D11:O11"/>
    <mergeCell ref="P11:AJ11"/>
    <mergeCell ref="D12:O12"/>
    <mergeCell ref="P12:AJ12"/>
    <mergeCell ref="D14:AJ14"/>
    <mergeCell ref="D28:AJ28"/>
    <mergeCell ref="AF26:AJ27"/>
    <mergeCell ref="E27:O27"/>
    <mergeCell ref="E57:T57"/>
    <mergeCell ref="D32:AJ32"/>
    <mergeCell ref="D59:T60"/>
    <mergeCell ref="U59:AJ59"/>
    <mergeCell ref="U60:AB60"/>
    <mergeCell ref="AC60:AJ60"/>
    <mergeCell ref="D58:AJ58"/>
    <mergeCell ref="E38:L38"/>
    <mergeCell ref="D33:L35"/>
    <mergeCell ref="M33:AJ33"/>
    <mergeCell ref="E61:T61"/>
    <mergeCell ref="E62:T62"/>
    <mergeCell ref="U63:AB63"/>
    <mergeCell ref="AC63:AJ63"/>
    <mergeCell ref="U61:AB61"/>
    <mergeCell ref="AC61:AJ61"/>
    <mergeCell ref="U62:AB62"/>
    <mergeCell ref="AC62:AJ62"/>
    <mergeCell ref="I64:T64"/>
    <mergeCell ref="U64:AB64"/>
    <mergeCell ref="AC64:AJ64"/>
    <mergeCell ref="E63:T63"/>
    <mergeCell ref="E64:H64"/>
    <mergeCell ref="U65:AB65"/>
    <mergeCell ref="AC65:AJ65"/>
    <mergeCell ref="E65:T65"/>
    <mergeCell ref="D66:Q66"/>
    <mergeCell ref="D29:P29"/>
    <mergeCell ref="Q29:Z29"/>
    <mergeCell ref="AA29:AJ29"/>
    <mergeCell ref="E18:P18"/>
    <mergeCell ref="Q18:U19"/>
    <mergeCell ref="V18:Z19"/>
    <mergeCell ref="AA18:AE19"/>
    <mergeCell ref="V26:Z27"/>
    <mergeCell ref="E24:P24"/>
    <mergeCell ref="E20:P20"/>
    <mergeCell ref="AA26:AE27"/>
    <mergeCell ref="Q20:U21"/>
    <mergeCell ref="V20:Z21"/>
    <mergeCell ref="AA20:AE21"/>
    <mergeCell ref="E31:O31"/>
    <mergeCell ref="AA30:AJ31"/>
    <mergeCell ref="AA24:AE25"/>
    <mergeCell ref="AF24:AJ25"/>
    <mergeCell ref="E30:P30"/>
    <mergeCell ref="Q24:U25"/>
    <mergeCell ref="V24:Z25"/>
    <mergeCell ref="E25:O25"/>
    <mergeCell ref="E26:P26"/>
    <mergeCell ref="Q26:U27"/>
    <mergeCell ref="E21:O21"/>
    <mergeCell ref="E22:P22"/>
    <mergeCell ref="Q22:U23"/>
    <mergeCell ref="V22:Z23"/>
    <mergeCell ref="E23:O23"/>
    <mergeCell ref="AF20:AJ21"/>
    <mergeCell ref="AF15:AJ15"/>
    <mergeCell ref="AA22:AE23"/>
    <mergeCell ref="AF22:AJ23"/>
    <mergeCell ref="AF16:AJ17"/>
    <mergeCell ref="AF18:AJ19"/>
    <mergeCell ref="AA16:AE17"/>
    <mergeCell ref="E19:O19"/>
    <mergeCell ref="E16:P16"/>
    <mergeCell ref="AA15:AE15"/>
    <mergeCell ref="D15:P15"/>
    <mergeCell ref="Q16:U17"/>
    <mergeCell ref="V16:Z17"/>
    <mergeCell ref="E17:O17"/>
    <mergeCell ref="Q15:U15"/>
    <mergeCell ref="V15:Z15"/>
    <mergeCell ref="D7:AJ7"/>
    <mergeCell ref="D9:AJ9"/>
    <mergeCell ref="D10:H10"/>
    <mergeCell ref="I10:W10"/>
    <mergeCell ref="X10:AA10"/>
    <mergeCell ref="AB10:AF10"/>
    <mergeCell ref="D8:AJ8"/>
    <mergeCell ref="T5:Y5"/>
    <mergeCell ref="D6:AJ6"/>
    <mergeCell ref="Z5:AE5"/>
    <mergeCell ref="AG5:AJ5"/>
    <mergeCell ref="D5:S5"/>
  </mergeCells>
  <conditionalFormatting sqref="A4:AK66">
    <cfRule type="expression" priority="1" dxfId="1" stopIfTrue="1">
      <formula>Barva=2</formula>
    </cfRule>
  </conditionalFormatting>
  <printOptions/>
  <pageMargins left="0.2362204724409449" right="0.2362204724409449" top="0.35433070866141736" bottom="0.3149606299212598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4:AK193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AE6" sqref="AE6:AH7"/>
    </sheetView>
  </sheetViews>
  <sheetFormatPr defaultColWidth="9.140625" defaultRowHeight="12.75"/>
  <cols>
    <col min="1" max="37" width="2.7109375" style="22" customWidth="1"/>
    <col min="38" max="16384" width="9.140625" style="22" customWidth="1"/>
  </cols>
  <sheetData>
    <row r="1" ht="3.75" customHeight="1"/>
    <row r="2" ht="53.25" customHeight="1"/>
    <row r="3" ht="3.75" customHeight="1"/>
    <row r="4" spans="1:37" ht="9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7" ht="19.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</row>
    <row r="6" spans="1:37" ht="7.5" customHeight="1">
      <c r="A6" s="164"/>
      <c r="B6" s="164"/>
      <c r="C6" s="164"/>
      <c r="D6" s="191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163"/>
      <c r="U6" s="163"/>
      <c r="V6" s="163"/>
      <c r="W6" s="163"/>
      <c r="X6" s="163"/>
      <c r="Y6" s="163"/>
      <c r="Z6" s="245"/>
      <c r="AA6" s="246"/>
      <c r="AB6" s="246"/>
      <c r="AC6" s="246"/>
      <c r="AD6" s="246"/>
      <c r="AE6" s="1344"/>
      <c r="AF6" s="1345"/>
      <c r="AG6" s="1345"/>
      <c r="AH6" s="1346"/>
      <c r="AI6" s="246"/>
      <c r="AJ6" s="246"/>
      <c r="AK6" s="164"/>
    </row>
    <row r="7" spans="1:37" ht="19.5" customHeight="1">
      <c r="A7" s="164"/>
      <c r="B7" s="164"/>
      <c r="C7" s="164"/>
      <c r="D7" s="195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13"/>
      <c r="W7" s="164"/>
      <c r="X7" s="164"/>
      <c r="Y7" s="164"/>
      <c r="Z7" s="164"/>
      <c r="AA7" s="164"/>
      <c r="AB7" s="164"/>
      <c r="AC7" s="911" t="s">
        <v>548</v>
      </c>
      <c r="AD7" s="546"/>
      <c r="AE7" s="1347"/>
      <c r="AF7" s="1348"/>
      <c r="AG7" s="1348"/>
      <c r="AH7" s="1349"/>
      <c r="AI7" s="164"/>
      <c r="AJ7" s="164"/>
      <c r="AK7" s="164"/>
    </row>
    <row r="8" spans="1:37" ht="19.5" customHeight="1">
      <c r="A8" s="164"/>
      <c r="B8" s="164"/>
      <c r="C8" s="164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911"/>
      <c r="AD8" s="546"/>
      <c r="AE8" s="247"/>
      <c r="AF8" s="211"/>
      <c r="AG8" s="211"/>
      <c r="AH8" s="211"/>
      <c r="AI8" s="211"/>
      <c r="AJ8" s="211"/>
      <c r="AK8" s="164"/>
    </row>
    <row r="9" spans="1:37" ht="19.5" customHeight="1">
      <c r="A9" s="164"/>
      <c r="B9" s="164"/>
      <c r="C9" s="164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164"/>
    </row>
    <row r="10" spans="1:37" ht="19.5" customHeight="1">
      <c r="A10" s="164"/>
      <c r="B10" s="164"/>
      <c r="C10" s="164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164"/>
    </row>
    <row r="11" spans="1:37" ht="9.75" customHeight="1">
      <c r="A11" s="164"/>
      <c r="B11" s="164"/>
      <c r="C11" s="16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164"/>
    </row>
    <row r="12" spans="1:37" ht="19.5" customHeight="1">
      <c r="A12" s="164"/>
      <c r="B12" s="164"/>
      <c r="C12" s="164"/>
      <c r="D12" s="164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81"/>
      <c r="V12" s="107"/>
      <c r="W12" s="107"/>
      <c r="X12" s="107"/>
      <c r="Y12" s="107"/>
      <c r="Z12" s="107"/>
      <c r="AA12" s="107"/>
      <c r="AB12" s="107"/>
      <c r="AC12" s="113"/>
      <c r="AD12" s="113"/>
      <c r="AE12" s="113"/>
      <c r="AF12" s="113"/>
      <c r="AG12" s="113"/>
      <c r="AH12" s="113"/>
      <c r="AI12" s="113"/>
      <c r="AJ12" s="113"/>
      <c r="AK12" s="164"/>
    </row>
    <row r="13" spans="1:37" ht="19.5" customHeight="1">
      <c r="A13" s="164"/>
      <c r="B13" s="164"/>
      <c r="C13" s="164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81"/>
      <c r="V13" s="107"/>
      <c r="W13" s="107"/>
      <c r="X13" s="107"/>
      <c r="Y13" s="107"/>
      <c r="Z13" s="107"/>
      <c r="AA13" s="107"/>
      <c r="AB13" s="107"/>
      <c r="AC13" s="181"/>
      <c r="AD13" s="107"/>
      <c r="AE13" s="107"/>
      <c r="AF13" s="107"/>
      <c r="AG13" s="107"/>
      <c r="AH13" s="107"/>
      <c r="AI13" s="107"/>
      <c r="AJ13" s="107"/>
      <c r="AK13" s="164"/>
    </row>
    <row r="14" spans="1:37" ht="19.5" customHeight="1">
      <c r="A14" s="164"/>
      <c r="B14" s="164"/>
      <c r="C14" s="164"/>
      <c r="D14" s="181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218"/>
      <c r="V14" s="218"/>
      <c r="W14" s="218"/>
      <c r="X14" s="218"/>
      <c r="Y14" s="218"/>
      <c r="Z14" s="218"/>
      <c r="AA14" s="218"/>
      <c r="AB14" s="218"/>
      <c r="AC14" s="181"/>
      <c r="AD14" s="107"/>
      <c r="AE14" s="107"/>
      <c r="AF14" s="107"/>
      <c r="AG14" s="107"/>
      <c r="AH14" s="107"/>
      <c r="AI14" s="107"/>
      <c r="AJ14" s="107"/>
      <c r="AK14" s="164"/>
    </row>
    <row r="15" spans="1:37" ht="24.75" customHeight="1">
      <c r="A15" s="164"/>
      <c r="B15" s="1355" t="s">
        <v>549</v>
      </c>
      <c r="C15" s="1356"/>
      <c r="D15" s="1356"/>
      <c r="E15" s="1356"/>
      <c r="F15" s="1356"/>
      <c r="G15" s="1356"/>
      <c r="H15" s="1356"/>
      <c r="I15" s="1356"/>
      <c r="J15" s="1356"/>
      <c r="K15" s="1356"/>
      <c r="L15" s="1356"/>
      <c r="M15" s="1356"/>
      <c r="N15" s="1356"/>
      <c r="O15" s="1356"/>
      <c r="P15" s="1356"/>
      <c r="Q15" s="1356"/>
      <c r="R15" s="1356"/>
      <c r="S15" s="1356"/>
      <c r="T15" s="1356"/>
      <c r="U15" s="1356"/>
      <c r="V15" s="1356"/>
      <c r="W15" s="1356"/>
      <c r="X15" s="1356"/>
      <c r="Y15" s="1356"/>
      <c r="Z15" s="1356"/>
      <c r="AA15" s="1356"/>
      <c r="AB15" s="1356"/>
      <c r="AC15" s="1356"/>
      <c r="AD15" s="1356"/>
      <c r="AE15" s="1356"/>
      <c r="AF15" s="1356"/>
      <c r="AG15" s="1356"/>
      <c r="AH15" s="1356"/>
      <c r="AI15" s="107"/>
      <c r="AJ15" s="107"/>
      <c r="AK15" s="164"/>
    </row>
    <row r="16" spans="1:37" ht="15.75" customHeight="1">
      <c r="A16" s="164"/>
      <c r="B16" s="1350" t="s">
        <v>550</v>
      </c>
      <c r="C16" s="1351"/>
      <c r="D16" s="1351"/>
      <c r="E16" s="1351"/>
      <c r="F16" s="1351"/>
      <c r="G16" s="1351"/>
      <c r="H16" s="1351"/>
      <c r="I16" s="1351"/>
      <c r="J16" s="1351"/>
      <c r="K16" s="1351"/>
      <c r="L16" s="1351"/>
      <c r="M16" s="1351"/>
      <c r="N16" s="1351"/>
      <c r="O16" s="1351"/>
      <c r="P16" s="1351"/>
      <c r="Q16" s="1351"/>
      <c r="R16" s="1351"/>
      <c r="S16" s="1351"/>
      <c r="T16" s="1351"/>
      <c r="U16" s="1351"/>
      <c r="V16" s="1351"/>
      <c r="W16" s="1351"/>
      <c r="X16" s="1351"/>
      <c r="Y16" s="1351"/>
      <c r="Z16" s="1351"/>
      <c r="AA16" s="1351"/>
      <c r="AB16" s="1351"/>
      <c r="AC16" s="1351"/>
      <c r="AD16" s="1351"/>
      <c r="AE16" s="1351"/>
      <c r="AF16" s="1351"/>
      <c r="AG16" s="1351"/>
      <c r="AH16" s="1351"/>
      <c r="AI16" s="107"/>
      <c r="AJ16" s="107"/>
      <c r="AK16" s="164"/>
    </row>
    <row r="17" spans="1:37" ht="15.75" customHeight="1">
      <c r="A17" s="164"/>
      <c r="B17" s="1350" t="s">
        <v>551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1351"/>
      <c r="AG17" s="1351"/>
      <c r="AH17" s="1351"/>
      <c r="AI17" s="107"/>
      <c r="AJ17" s="107"/>
      <c r="AK17" s="164"/>
    </row>
    <row r="18" spans="1:37" ht="15.75" customHeight="1">
      <c r="A18" s="164"/>
      <c r="B18" s="1350" t="s">
        <v>552</v>
      </c>
      <c r="C18" s="1351"/>
      <c r="D18" s="1351"/>
      <c r="E18" s="1351"/>
      <c r="F18" s="1351"/>
      <c r="G18" s="1351"/>
      <c r="H18" s="1351"/>
      <c r="I18" s="1351"/>
      <c r="J18" s="1351"/>
      <c r="K18" s="1351"/>
      <c r="L18" s="1351"/>
      <c r="M18" s="1351"/>
      <c r="N18" s="1351"/>
      <c r="O18" s="1351"/>
      <c r="P18" s="1351"/>
      <c r="Q18" s="1351"/>
      <c r="R18" s="1351"/>
      <c r="S18" s="1351"/>
      <c r="T18" s="1351"/>
      <c r="U18" s="1351"/>
      <c r="V18" s="1351"/>
      <c r="W18" s="1351"/>
      <c r="X18" s="1351"/>
      <c r="Y18" s="1351"/>
      <c r="Z18" s="1351"/>
      <c r="AA18" s="1351"/>
      <c r="AB18" s="1351"/>
      <c r="AC18" s="1351"/>
      <c r="AD18" s="1351"/>
      <c r="AE18" s="1351"/>
      <c r="AF18" s="1351"/>
      <c r="AG18" s="1351"/>
      <c r="AH18" s="1351"/>
      <c r="AI18" s="107"/>
      <c r="AJ18" s="107"/>
      <c r="AK18" s="164"/>
    </row>
    <row r="19" spans="1:37" ht="12" customHeight="1">
      <c r="A19" s="164"/>
      <c r="B19" s="164"/>
      <c r="C19" s="164"/>
      <c r="D19" s="181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218"/>
      <c r="V19" s="218"/>
      <c r="W19" s="218"/>
      <c r="X19" s="218"/>
      <c r="Y19" s="218"/>
      <c r="Z19" s="218"/>
      <c r="AA19" s="218"/>
      <c r="AB19" s="218"/>
      <c r="AC19" s="181"/>
      <c r="AD19" s="107"/>
      <c r="AE19" s="107"/>
      <c r="AF19" s="107"/>
      <c r="AG19" s="107"/>
      <c r="AH19" s="107"/>
      <c r="AI19" s="107"/>
      <c r="AJ19" s="107"/>
      <c r="AK19" s="164"/>
    </row>
    <row r="20" spans="1:37" ht="12" customHeight="1">
      <c r="A20" s="164"/>
      <c r="B20" s="164"/>
      <c r="C20" s="164"/>
      <c r="D20" s="181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218"/>
      <c r="V20" s="218"/>
      <c r="W20" s="218"/>
      <c r="X20" s="218"/>
      <c r="Y20" s="218"/>
      <c r="Z20" s="218"/>
      <c r="AA20" s="218"/>
      <c r="AB20" s="218"/>
      <c r="AC20" s="181"/>
      <c r="AD20" s="107"/>
      <c r="AE20" s="107"/>
      <c r="AF20" s="107"/>
      <c r="AG20" s="107"/>
      <c r="AH20" s="107"/>
      <c r="AI20" s="107"/>
      <c r="AJ20" s="107"/>
      <c r="AK20" s="164"/>
    </row>
    <row r="21" spans="1:37" ht="12" customHeight="1">
      <c r="A21" s="164"/>
      <c r="B21" s="164"/>
      <c r="C21" s="164"/>
      <c r="D21" s="181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218"/>
      <c r="V21" s="218"/>
      <c r="W21" s="218"/>
      <c r="X21" s="218"/>
      <c r="Y21" s="218"/>
      <c r="Z21" s="218"/>
      <c r="AA21" s="218"/>
      <c r="AB21" s="218"/>
      <c r="AC21" s="181"/>
      <c r="AD21" s="107"/>
      <c r="AE21" s="107"/>
      <c r="AF21" s="107"/>
      <c r="AG21" s="107"/>
      <c r="AH21" s="107"/>
      <c r="AI21" s="107"/>
      <c r="AJ21" s="107"/>
      <c r="AK21" s="164"/>
    </row>
    <row r="22" spans="1:37" ht="12" customHeight="1">
      <c r="A22" s="164"/>
      <c r="B22" s="164"/>
      <c r="C22" s="164"/>
      <c r="D22" s="181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18"/>
      <c r="V22" s="218"/>
      <c r="W22" s="218"/>
      <c r="X22" s="218"/>
      <c r="Y22" s="218"/>
      <c r="Z22" s="218"/>
      <c r="AA22" s="218"/>
      <c r="AB22" s="218"/>
      <c r="AC22" s="107"/>
      <c r="AD22" s="107"/>
      <c r="AE22" s="107"/>
      <c r="AF22" s="107"/>
      <c r="AG22" s="107"/>
      <c r="AH22" s="107"/>
      <c r="AI22" s="107"/>
      <c r="AJ22" s="107"/>
      <c r="AK22" s="164"/>
    </row>
    <row r="23" spans="1:37" ht="27.75" customHeight="1">
      <c r="A23" s="164"/>
      <c r="B23" s="911" t="s">
        <v>553</v>
      </c>
      <c r="C23" s="783"/>
      <c r="D23" s="783"/>
      <c r="E23" s="1352"/>
      <c r="F23" s="1353"/>
      <c r="G23" s="1353"/>
      <c r="H23" s="1354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218"/>
      <c r="V23" s="218"/>
      <c r="W23" s="218"/>
      <c r="X23" s="218"/>
      <c r="Y23" s="218"/>
      <c r="Z23" s="218"/>
      <c r="AA23" s="218"/>
      <c r="AB23" s="218"/>
      <c r="AC23" s="181"/>
      <c r="AD23" s="107"/>
      <c r="AE23" s="107"/>
      <c r="AF23" s="107"/>
      <c r="AG23" s="107"/>
      <c r="AH23" s="107"/>
      <c r="AI23" s="107"/>
      <c r="AJ23" s="107"/>
      <c r="AK23" s="164"/>
    </row>
    <row r="24" spans="1:37" ht="15" customHeight="1">
      <c r="A24" s="164"/>
      <c r="B24" s="164"/>
      <c r="C24" s="97"/>
      <c r="D24" s="97"/>
      <c r="E24" s="164"/>
      <c r="F24" s="113"/>
      <c r="G24" s="113"/>
      <c r="H24" s="11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218"/>
      <c r="V24" s="218"/>
      <c r="W24" s="218"/>
      <c r="X24" s="218"/>
      <c r="Y24" s="218"/>
      <c r="Z24" s="218"/>
      <c r="AA24" s="218"/>
      <c r="AB24" s="218"/>
      <c r="AC24" s="181"/>
      <c r="AD24" s="107"/>
      <c r="AE24" s="107"/>
      <c r="AF24" s="107"/>
      <c r="AG24" s="107"/>
      <c r="AH24" s="107"/>
      <c r="AI24" s="107"/>
      <c r="AJ24" s="107"/>
      <c r="AK24" s="164"/>
    </row>
    <row r="25" spans="1:37" ht="23.25" customHeight="1">
      <c r="A25" s="164"/>
      <c r="B25" s="164"/>
      <c r="C25" s="164"/>
      <c r="D25" s="181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18"/>
      <c r="V25" s="218"/>
      <c r="W25" s="218"/>
      <c r="X25" s="218"/>
      <c r="Y25" s="218"/>
      <c r="Z25" s="218"/>
      <c r="AA25" s="218"/>
      <c r="AB25" s="218"/>
      <c r="AC25" s="107"/>
      <c r="AD25" s="107"/>
      <c r="AE25" s="107"/>
      <c r="AF25" s="107"/>
      <c r="AG25" s="107"/>
      <c r="AH25" s="107"/>
      <c r="AI25" s="107"/>
      <c r="AJ25" s="107"/>
      <c r="AK25" s="164"/>
    </row>
    <row r="26" spans="1:37" ht="12" customHeight="1">
      <c r="A26" s="164"/>
      <c r="B26" s="1052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1053"/>
      <c r="U26" s="1341" t="s">
        <v>267</v>
      </c>
      <c r="V26" s="1342"/>
      <c r="W26" s="1342"/>
      <c r="X26" s="1342"/>
      <c r="Y26" s="1342"/>
      <c r="Z26" s="1342"/>
      <c r="AA26" s="1342"/>
      <c r="AB26" s="1342"/>
      <c r="AC26" s="1342"/>
      <c r="AD26" s="1342"/>
      <c r="AE26" s="1342"/>
      <c r="AF26" s="1342"/>
      <c r="AG26" s="1342"/>
      <c r="AH26" s="1343"/>
      <c r="AI26" s="107"/>
      <c r="AJ26" s="107"/>
      <c r="AK26" s="164"/>
    </row>
    <row r="27" spans="1:37" ht="9.75" customHeight="1">
      <c r="A27" s="164"/>
      <c r="B27" s="1054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1055"/>
      <c r="U27" s="1340" t="s">
        <v>33</v>
      </c>
      <c r="V27" s="815"/>
      <c r="W27" s="815"/>
      <c r="X27" s="815"/>
      <c r="Y27" s="815"/>
      <c r="Z27" s="815"/>
      <c r="AA27" s="815"/>
      <c r="AB27" s="1340" t="s">
        <v>34</v>
      </c>
      <c r="AC27" s="815"/>
      <c r="AD27" s="815"/>
      <c r="AE27" s="815"/>
      <c r="AF27" s="815"/>
      <c r="AG27" s="815"/>
      <c r="AH27" s="895"/>
      <c r="AI27" s="107"/>
      <c r="AJ27" s="107"/>
      <c r="AK27" s="164"/>
    </row>
    <row r="28" spans="1:37" ht="27.75" customHeight="1">
      <c r="A28" s="164"/>
      <c r="B28" s="231">
        <v>321</v>
      </c>
      <c r="C28" s="338" t="s">
        <v>318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9"/>
      <c r="U28" s="1333"/>
      <c r="V28" s="690"/>
      <c r="W28" s="690"/>
      <c r="X28" s="690"/>
      <c r="Y28" s="690"/>
      <c r="Z28" s="690"/>
      <c r="AA28" s="1334"/>
      <c r="AB28" s="1325"/>
      <c r="AC28" s="1262"/>
      <c r="AD28" s="1262"/>
      <c r="AE28" s="1262"/>
      <c r="AF28" s="1262"/>
      <c r="AG28" s="1262"/>
      <c r="AH28" s="1326"/>
      <c r="AI28" s="107"/>
      <c r="AJ28" s="107"/>
      <c r="AK28" s="164"/>
    </row>
    <row r="29" spans="1:37" ht="27.75" customHeight="1">
      <c r="A29" s="164"/>
      <c r="B29" s="231">
        <v>322</v>
      </c>
      <c r="C29" s="338" t="s">
        <v>251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9"/>
      <c r="U29" s="1333"/>
      <c r="V29" s="690"/>
      <c r="W29" s="690"/>
      <c r="X29" s="690"/>
      <c r="Y29" s="690"/>
      <c r="Z29" s="690"/>
      <c r="AA29" s="1334"/>
      <c r="AB29" s="1325"/>
      <c r="AC29" s="1262"/>
      <c r="AD29" s="1262"/>
      <c r="AE29" s="1262"/>
      <c r="AF29" s="1262"/>
      <c r="AG29" s="1262"/>
      <c r="AH29" s="1326"/>
      <c r="AI29" s="107"/>
      <c r="AJ29" s="107"/>
      <c r="AK29" s="164"/>
    </row>
    <row r="30" spans="1:37" ht="27.75" customHeight="1">
      <c r="A30" s="164"/>
      <c r="B30" s="231">
        <v>323</v>
      </c>
      <c r="C30" s="338" t="s">
        <v>319</v>
      </c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9"/>
      <c r="U30" s="1333"/>
      <c r="V30" s="690"/>
      <c r="W30" s="690"/>
      <c r="X30" s="690"/>
      <c r="Y30" s="690"/>
      <c r="Z30" s="690"/>
      <c r="AA30" s="1334"/>
      <c r="AB30" s="1325"/>
      <c r="AC30" s="1262"/>
      <c r="AD30" s="1262"/>
      <c r="AE30" s="1262"/>
      <c r="AF30" s="1262"/>
      <c r="AG30" s="1262"/>
      <c r="AH30" s="1326"/>
      <c r="AI30" s="107"/>
      <c r="AJ30" s="107"/>
      <c r="AK30" s="164"/>
    </row>
    <row r="31" spans="1:37" ht="13.5" customHeight="1">
      <c r="A31" s="164"/>
      <c r="B31" s="1027">
        <v>324</v>
      </c>
      <c r="C31" s="350" t="s">
        <v>554</v>
      </c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1"/>
      <c r="U31" s="1333"/>
      <c r="V31" s="690"/>
      <c r="W31" s="690"/>
      <c r="X31" s="690"/>
      <c r="Y31" s="690"/>
      <c r="Z31" s="690"/>
      <c r="AA31" s="1334"/>
      <c r="AB31" s="1062"/>
      <c r="AC31" s="571"/>
      <c r="AD31" s="571"/>
      <c r="AE31" s="571"/>
      <c r="AF31" s="571"/>
      <c r="AG31" s="571"/>
      <c r="AH31" s="572"/>
      <c r="AI31" s="107"/>
      <c r="AJ31" s="107"/>
      <c r="AK31" s="164"/>
    </row>
    <row r="32" spans="1:37" ht="13.5" customHeight="1">
      <c r="A32" s="164"/>
      <c r="B32" s="1075"/>
      <c r="C32" s="1323" t="s">
        <v>555</v>
      </c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324"/>
      <c r="U32" s="1338"/>
      <c r="V32" s="618"/>
      <c r="W32" s="618"/>
      <c r="X32" s="618"/>
      <c r="Y32" s="618"/>
      <c r="Z32" s="618"/>
      <c r="AA32" s="1339"/>
      <c r="AB32" s="960"/>
      <c r="AC32" s="961"/>
      <c r="AD32" s="961"/>
      <c r="AE32" s="961"/>
      <c r="AF32" s="961"/>
      <c r="AG32" s="961"/>
      <c r="AH32" s="1036"/>
      <c r="AI32" s="107"/>
      <c r="AJ32" s="107"/>
      <c r="AK32" s="164"/>
    </row>
    <row r="33" spans="1:37" ht="13.5" customHeight="1">
      <c r="A33" s="164"/>
      <c r="B33" s="1027">
        <v>325</v>
      </c>
      <c r="C33" s="350" t="s">
        <v>281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1"/>
      <c r="U33" s="1333">
        <f>'Příloha 3'!S78*'Příloha 3'!S100/100</f>
        <v>0</v>
      </c>
      <c r="V33" s="690"/>
      <c r="W33" s="690"/>
      <c r="X33" s="690"/>
      <c r="Y33" s="690"/>
      <c r="Z33" s="690"/>
      <c r="AA33" s="1334"/>
      <c r="AB33" s="1062"/>
      <c r="AC33" s="571"/>
      <c r="AD33" s="571"/>
      <c r="AE33" s="571"/>
      <c r="AF33" s="571"/>
      <c r="AG33" s="571"/>
      <c r="AH33" s="572"/>
      <c r="AI33" s="107"/>
      <c r="AJ33" s="107"/>
      <c r="AK33" s="164"/>
    </row>
    <row r="34" spans="1:37" ht="13.5" customHeight="1">
      <c r="A34" s="164"/>
      <c r="B34" s="1075"/>
      <c r="C34" s="1323" t="s">
        <v>556</v>
      </c>
      <c r="D34" s="1323"/>
      <c r="E34" s="1323"/>
      <c r="F34" s="1323"/>
      <c r="G34" s="1323"/>
      <c r="H34" s="1323"/>
      <c r="I34" s="1323"/>
      <c r="J34" s="1323"/>
      <c r="K34" s="1323"/>
      <c r="L34" s="1323"/>
      <c r="M34" s="1323"/>
      <c r="N34" s="1323"/>
      <c r="O34" s="1323"/>
      <c r="P34" s="1323"/>
      <c r="Q34" s="1323"/>
      <c r="R34" s="1323"/>
      <c r="S34" s="1323"/>
      <c r="T34" s="1324"/>
      <c r="U34" s="1338"/>
      <c r="V34" s="618"/>
      <c r="W34" s="618"/>
      <c r="X34" s="618"/>
      <c r="Y34" s="618"/>
      <c r="Z34" s="618"/>
      <c r="AA34" s="1339"/>
      <c r="AB34" s="960"/>
      <c r="AC34" s="961"/>
      <c r="AD34" s="961"/>
      <c r="AE34" s="961"/>
      <c r="AF34" s="961"/>
      <c r="AG34" s="961"/>
      <c r="AH34" s="1036"/>
      <c r="AI34" s="107"/>
      <c r="AJ34" s="107"/>
      <c r="AK34" s="164"/>
    </row>
    <row r="35" spans="1:37" ht="27.75" customHeight="1" thickBot="1">
      <c r="A35" s="164"/>
      <c r="B35" s="227">
        <v>326</v>
      </c>
      <c r="C35" s="336" t="s">
        <v>324</v>
      </c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7"/>
      <c r="U35" s="1333">
        <f>MIN(U30,U33)</f>
        <v>0</v>
      </c>
      <c r="V35" s="690"/>
      <c r="W35" s="690"/>
      <c r="X35" s="690"/>
      <c r="Y35" s="690"/>
      <c r="Z35" s="690"/>
      <c r="AA35" s="1334"/>
      <c r="AB35" s="1327"/>
      <c r="AC35" s="1025"/>
      <c r="AD35" s="1025"/>
      <c r="AE35" s="1025"/>
      <c r="AF35" s="1025"/>
      <c r="AG35" s="1025"/>
      <c r="AH35" s="1026"/>
      <c r="AI35" s="107"/>
      <c r="AJ35" s="107"/>
      <c r="AK35" s="164"/>
    </row>
    <row r="36" spans="1:37" ht="27.75" customHeight="1" thickBot="1">
      <c r="A36" s="164"/>
      <c r="B36" s="248">
        <v>327</v>
      </c>
      <c r="C36" s="1329" t="s">
        <v>325</v>
      </c>
      <c r="D36" s="1329"/>
      <c r="E36" s="1329"/>
      <c r="F36" s="1329"/>
      <c r="G36" s="1329"/>
      <c r="H36" s="1329"/>
      <c r="I36" s="1329"/>
      <c r="J36" s="1329"/>
      <c r="K36" s="1329"/>
      <c r="L36" s="1329"/>
      <c r="M36" s="1329"/>
      <c r="N36" s="1329"/>
      <c r="O36" s="1329"/>
      <c r="P36" s="1329"/>
      <c r="Q36" s="1329"/>
      <c r="R36" s="1329"/>
      <c r="S36" s="1329"/>
      <c r="T36" s="1330"/>
      <c r="U36" s="1335">
        <f>U30-U35</f>
        <v>0</v>
      </c>
      <c r="V36" s="1336"/>
      <c r="W36" s="1336"/>
      <c r="X36" s="1336"/>
      <c r="Y36" s="1336"/>
      <c r="Z36" s="1336"/>
      <c r="AA36" s="1337"/>
      <c r="AB36" s="1328"/>
      <c r="AC36" s="1019"/>
      <c r="AD36" s="1019"/>
      <c r="AE36" s="1019"/>
      <c r="AF36" s="1019"/>
      <c r="AG36" s="1019"/>
      <c r="AH36" s="1020"/>
      <c r="AI36" s="107"/>
      <c r="AJ36" s="107"/>
      <c r="AK36" s="164"/>
    </row>
    <row r="37" spans="1:37" ht="19.5" customHeight="1">
      <c r="A37" s="164"/>
      <c r="B37" s="1331" t="s">
        <v>557</v>
      </c>
      <c r="C37" s="1332"/>
      <c r="D37" s="1332"/>
      <c r="E37" s="1332"/>
      <c r="F37" s="1332"/>
      <c r="G37" s="1332"/>
      <c r="H37" s="1332"/>
      <c r="I37" s="1332"/>
      <c r="J37" s="1332"/>
      <c r="K37" s="1332"/>
      <c r="L37" s="1332"/>
      <c r="M37" s="1332"/>
      <c r="N37" s="1332"/>
      <c r="O37" s="1332"/>
      <c r="P37" s="1332"/>
      <c r="Q37" s="1332"/>
      <c r="R37" s="1332"/>
      <c r="S37" s="1332"/>
      <c r="T37" s="1332"/>
      <c r="U37" s="1332"/>
      <c r="V37" s="1332"/>
      <c r="W37" s="1332"/>
      <c r="X37" s="1332"/>
      <c r="Y37" s="1332"/>
      <c r="Z37" s="1332"/>
      <c r="AA37" s="1332"/>
      <c r="AB37" s="1332"/>
      <c r="AC37" s="1332"/>
      <c r="AD37" s="1332"/>
      <c r="AE37" s="1332"/>
      <c r="AF37" s="1332"/>
      <c r="AG37" s="1332"/>
      <c r="AH37" s="1332"/>
      <c r="AI37" s="107"/>
      <c r="AJ37" s="107"/>
      <c r="AK37" s="164"/>
    </row>
    <row r="38" spans="1:37" ht="19.5" customHeight="1">
      <c r="A38" s="164"/>
      <c r="B38" s="164"/>
      <c r="C38" s="164"/>
      <c r="D38" s="23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64"/>
    </row>
    <row r="39" spans="1:37" ht="19.5" customHeight="1">
      <c r="A39" s="164"/>
      <c r="B39" s="164"/>
      <c r="C39" s="164"/>
      <c r="D39" s="23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64"/>
    </row>
    <row r="40" spans="1:37" ht="19.5" customHeight="1">
      <c r="A40" s="164"/>
      <c r="B40" s="164"/>
      <c r="C40" s="164"/>
      <c r="D40" s="23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64"/>
    </row>
    <row r="41" spans="1:37" ht="19.5" customHeight="1">
      <c r="A41" s="164"/>
      <c r="B41" s="164"/>
      <c r="C41" s="164"/>
      <c r="D41" s="233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64"/>
    </row>
    <row r="42" spans="1:37" ht="19.5" customHeight="1">
      <c r="A42" s="164"/>
      <c r="B42" s="164"/>
      <c r="C42" s="164"/>
      <c r="D42" s="233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64"/>
    </row>
    <row r="43" spans="1:37" ht="19.5" customHeight="1">
      <c r="A43" s="164"/>
      <c r="B43" s="164"/>
      <c r="C43" s="164"/>
      <c r="D43" s="233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81"/>
      <c r="V43" s="107"/>
      <c r="W43" s="107"/>
      <c r="X43" s="107"/>
      <c r="Y43" s="107"/>
      <c r="Z43" s="107"/>
      <c r="AA43" s="107"/>
      <c r="AB43" s="107"/>
      <c r="AC43" s="181"/>
      <c r="AD43" s="107"/>
      <c r="AE43" s="107"/>
      <c r="AF43" s="107"/>
      <c r="AG43" s="107"/>
      <c r="AH43" s="107"/>
      <c r="AI43" s="107"/>
      <c r="AJ43" s="107"/>
      <c r="AK43" s="164"/>
    </row>
    <row r="44" spans="1:37" ht="19.5" customHeight="1">
      <c r="A44" s="164"/>
      <c r="B44" s="164"/>
      <c r="C44" s="164"/>
      <c r="D44" s="233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64"/>
    </row>
    <row r="45" spans="1:37" ht="9.75" customHeight="1">
      <c r="A45" s="164"/>
      <c r="B45" s="164"/>
      <c r="C45" s="164"/>
      <c r="D45" s="233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64"/>
    </row>
    <row r="46" spans="1:37" ht="19.5" customHeight="1">
      <c r="A46" s="164"/>
      <c r="B46" s="911" t="s">
        <v>558</v>
      </c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164"/>
      <c r="N46" s="164"/>
      <c r="O46" s="164"/>
      <c r="P46" s="164"/>
      <c r="Q46" s="164"/>
      <c r="R46" s="164"/>
      <c r="S46" s="164"/>
      <c r="T46" s="164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64"/>
    </row>
    <row r="47" spans="1:37" ht="19.5" customHeight="1">
      <c r="A47" s="164"/>
      <c r="B47" s="164"/>
      <c r="C47" s="164"/>
      <c r="D47" s="233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64"/>
    </row>
    <row r="48" spans="1:37" ht="9" customHeight="1">
      <c r="A48" s="23"/>
      <c r="B48" s="2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23"/>
      <c r="AJ48" s="23"/>
      <c r="AK48" s="23"/>
    </row>
    <row r="49" spans="1:37" ht="9" customHeight="1">
      <c r="A49" s="23"/>
      <c r="B49" s="2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6"/>
      <c r="T49" s="49"/>
      <c r="U49" s="49"/>
      <c r="V49" s="49"/>
      <c r="W49" s="49"/>
      <c r="X49" s="49"/>
      <c r="Y49" s="49"/>
      <c r="Z49" s="49"/>
      <c r="AA49" s="26"/>
      <c r="AB49" s="49"/>
      <c r="AC49" s="49"/>
      <c r="AD49" s="49"/>
      <c r="AE49" s="49"/>
      <c r="AF49" s="49"/>
      <c r="AG49" s="49"/>
      <c r="AH49" s="49"/>
      <c r="AI49" s="23"/>
      <c r="AJ49" s="23"/>
      <c r="AK49" s="23"/>
    </row>
    <row r="50" spans="1:37" ht="9" customHeight="1">
      <c r="A50" s="23"/>
      <c r="B50" s="2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23"/>
      <c r="AJ50" s="23"/>
      <c r="AK50" s="23"/>
    </row>
    <row r="51" spans="1:37" ht="9" customHeight="1">
      <c r="A51" s="2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26"/>
      <c r="T51" s="49"/>
      <c r="U51" s="49"/>
      <c r="V51" s="49"/>
      <c r="W51" s="49"/>
      <c r="X51" s="49"/>
      <c r="Y51" s="50"/>
      <c r="Z51" s="51"/>
      <c r="AA51" s="26"/>
      <c r="AB51" s="49"/>
      <c r="AC51" s="49"/>
      <c r="AD51" s="49"/>
      <c r="AE51" s="49"/>
      <c r="AF51" s="49"/>
      <c r="AG51" s="49"/>
      <c r="AH51" s="49"/>
      <c r="AJ51" s="23"/>
      <c r="AK51" s="23"/>
    </row>
    <row r="52" spans="1:37" ht="19.5" customHeight="1">
      <c r="A52" s="2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49"/>
      <c r="T52" s="49"/>
      <c r="U52" s="49"/>
      <c r="V52" s="49"/>
      <c r="W52" s="49"/>
      <c r="X52" s="49"/>
      <c r="Y52" s="50"/>
      <c r="Z52" s="51"/>
      <c r="AA52" s="49"/>
      <c r="AB52" s="49"/>
      <c r="AC52" s="49"/>
      <c r="AD52" s="49"/>
      <c r="AE52" s="49"/>
      <c r="AF52" s="49"/>
      <c r="AG52" s="49"/>
      <c r="AH52" s="49"/>
      <c r="AI52" s="23"/>
      <c r="AJ52" s="23"/>
      <c r="AK52" s="23"/>
    </row>
    <row r="53" spans="1:37" ht="7.5" customHeight="1">
      <c r="A53" s="2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26"/>
      <c r="T53" s="49"/>
      <c r="U53" s="49"/>
      <c r="V53" s="49"/>
      <c r="W53" s="49"/>
      <c r="X53" s="49"/>
      <c r="Y53" s="49"/>
      <c r="Z53" s="49"/>
      <c r="AA53" s="26"/>
      <c r="AB53" s="49"/>
      <c r="AC53" s="49"/>
      <c r="AD53" s="49"/>
      <c r="AE53" s="49"/>
      <c r="AF53" s="49"/>
      <c r="AG53" s="49"/>
      <c r="AH53" s="49"/>
      <c r="AI53" s="23"/>
      <c r="AJ53" s="23"/>
      <c r="AK53" s="23"/>
    </row>
    <row r="54" spans="1:37" ht="12">
      <c r="A54" s="3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36"/>
      <c r="AJ54" s="36"/>
      <c r="AK54" s="36"/>
    </row>
    <row r="55" spans="1:37" ht="12.75" customHeight="1">
      <c r="A55" s="23"/>
      <c r="B55" s="5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23"/>
      <c r="AJ55" s="23"/>
      <c r="AK55" s="36"/>
    </row>
    <row r="56" spans="1:36" ht="12.75" customHeight="1">
      <c r="A56" s="36"/>
      <c r="B56" s="5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36"/>
      <c r="AJ56" s="36"/>
    </row>
    <row r="57" spans="1:37" ht="12.75" customHeight="1">
      <c r="A57" s="36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36"/>
      <c r="AJ57" s="36"/>
      <c r="AK57" s="36"/>
    </row>
    <row r="58" spans="1:3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26"/>
      <c r="T59" s="26"/>
      <c r="U59" s="26"/>
      <c r="V59" s="26"/>
      <c r="W59" s="26"/>
      <c r="X59" s="26"/>
      <c r="Y59" s="26"/>
      <c r="Z59" s="26"/>
      <c r="AA59" s="2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25.5" customHeight="1">
      <c r="A60" s="36"/>
      <c r="B60" s="23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26"/>
      <c r="T60" s="49"/>
      <c r="U60" s="49"/>
      <c r="V60" s="49"/>
      <c r="W60" s="49"/>
      <c r="X60" s="49"/>
      <c r="Y60" s="49"/>
      <c r="Z60" s="49"/>
      <c r="AA60" s="50"/>
      <c r="AB60" s="50"/>
      <c r="AC60" s="50"/>
      <c r="AD60" s="50"/>
      <c r="AE60" s="50"/>
      <c r="AF60" s="50"/>
      <c r="AG60" s="50"/>
      <c r="AH60" s="50"/>
      <c r="AI60" s="36"/>
      <c r="AJ60" s="36"/>
      <c r="AK60" s="36"/>
    </row>
    <row r="61" spans="1:37" ht="25.5" customHeight="1">
      <c r="A61" s="3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26"/>
      <c r="T61" s="49"/>
      <c r="U61" s="49"/>
      <c r="V61" s="49"/>
      <c r="W61" s="49"/>
      <c r="X61" s="49"/>
      <c r="Y61" s="49"/>
      <c r="Z61" s="49"/>
      <c r="AA61" s="26"/>
      <c r="AB61" s="49"/>
      <c r="AC61" s="49"/>
      <c r="AD61" s="49"/>
      <c r="AE61" s="49"/>
      <c r="AF61" s="49"/>
      <c r="AG61" s="49"/>
      <c r="AH61" s="49"/>
      <c r="AI61" s="36"/>
      <c r="AJ61" s="36"/>
      <c r="AK61" s="36"/>
    </row>
    <row r="62" spans="1:37" ht="25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26"/>
      <c r="T62" s="50"/>
      <c r="U62" s="50"/>
      <c r="V62" s="50"/>
      <c r="W62" s="50"/>
      <c r="X62" s="50"/>
      <c r="Y62" s="50"/>
      <c r="Z62" s="50"/>
      <c r="AA62" s="26"/>
      <c r="AB62" s="49"/>
      <c r="AC62" s="49"/>
      <c r="AD62" s="49"/>
      <c r="AE62" s="49"/>
      <c r="AF62" s="49"/>
      <c r="AG62" s="49"/>
      <c r="AH62" s="49"/>
      <c r="AI62" s="36"/>
      <c r="AJ62" s="36"/>
      <c r="AK62" s="36"/>
    </row>
    <row r="63" spans="1:37" s="48" customFormat="1" ht="30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26"/>
      <c r="T63" s="50"/>
      <c r="U63" s="50"/>
      <c r="V63" s="50"/>
      <c r="W63" s="50"/>
      <c r="X63" s="50"/>
      <c r="Y63" s="50"/>
      <c r="Z63" s="50"/>
      <c r="AA63" s="26"/>
      <c r="AB63" s="49"/>
      <c r="AC63" s="49"/>
      <c r="AD63" s="49"/>
      <c r="AE63" s="49"/>
      <c r="AF63" s="49"/>
      <c r="AG63" s="49"/>
      <c r="AH63" s="49"/>
      <c r="AI63" s="36"/>
      <c r="AJ63" s="36"/>
      <c r="AK63" s="36"/>
    </row>
    <row r="64" spans="1:37" ht="9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26"/>
      <c r="T64" s="50"/>
      <c r="U64" s="50"/>
      <c r="V64" s="50"/>
      <c r="W64" s="50"/>
      <c r="X64" s="50"/>
      <c r="Y64" s="50"/>
      <c r="Z64" s="50"/>
      <c r="AA64" s="26"/>
      <c r="AB64" s="49"/>
      <c r="AC64" s="49"/>
      <c r="AD64" s="49"/>
      <c r="AE64" s="49"/>
      <c r="AF64" s="49"/>
      <c r="AG64" s="49"/>
      <c r="AH64" s="49"/>
      <c r="AI64" s="36"/>
      <c r="AJ64" s="36"/>
      <c r="AK64" s="36"/>
    </row>
    <row r="65" spans="1:37" ht="9.75" customHeight="1">
      <c r="A65" s="36"/>
      <c r="B65" s="2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26"/>
      <c r="T65" s="50"/>
      <c r="U65" s="50"/>
      <c r="V65" s="50"/>
      <c r="W65" s="50"/>
      <c r="X65" s="50"/>
      <c r="Y65" s="50"/>
      <c r="Z65" s="50"/>
      <c r="AA65" s="26"/>
      <c r="AB65" s="49"/>
      <c r="AC65" s="49"/>
      <c r="AD65" s="49"/>
      <c r="AE65" s="49"/>
      <c r="AF65" s="49"/>
      <c r="AG65" s="49"/>
      <c r="AH65" s="49"/>
      <c r="AI65" s="36"/>
      <c r="AJ65" s="36"/>
      <c r="AK65" s="36"/>
    </row>
    <row r="66" spans="1:37" ht="9.75" customHeight="1">
      <c r="A66" s="36"/>
      <c r="B66" s="5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50"/>
      <c r="T66" s="50"/>
      <c r="U66" s="50"/>
      <c r="V66" s="50"/>
      <c r="W66" s="50"/>
      <c r="X66" s="50"/>
      <c r="Y66" s="50"/>
      <c r="Z66" s="50"/>
      <c r="AA66" s="49"/>
      <c r="AB66" s="49"/>
      <c r="AC66" s="49"/>
      <c r="AD66" s="49"/>
      <c r="AE66" s="49"/>
      <c r="AF66" s="49"/>
      <c r="AG66" s="49"/>
      <c r="AH66" s="49"/>
      <c r="AI66" s="36"/>
      <c r="AJ66" s="36"/>
      <c r="AK66" s="36"/>
    </row>
    <row r="67" spans="1:37" ht="19.5" customHeight="1">
      <c r="A67" s="36"/>
      <c r="B67" s="2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26"/>
      <c r="T67" s="50"/>
      <c r="U67" s="50"/>
      <c r="V67" s="50"/>
      <c r="W67" s="50"/>
      <c r="X67" s="50"/>
      <c r="Y67" s="50"/>
      <c r="Z67" s="50"/>
      <c r="AA67" s="26"/>
      <c r="AB67" s="49"/>
      <c r="AC67" s="49"/>
      <c r="AD67" s="49"/>
      <c r="AE67" s="49"/>
      <c r="AF67" s="49"/>
      <c r="AG67" s="49"/>
      <c r="AH67" s="49"/>
      <c r="AI67" s="36"/>
      <c r="AJ67" s="36"/>
      <c r="AK67" s="36"/>
    </row>
    <row r="68" spans="1:37" ht="4.5" customHeight="1">
      <c r="A68" s="36"/>
      <c r="B68" s="5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50"/>
      <c r="T68" s="50"/>
      <c r="U68" s="50"/>
      <c r="V68" s="50"/>
      <c r="W68" s="50"/>
      <c r="X68" s="50"/>
      <c r="Y68" s="50"/>
      <c r="Z68" s="50"/>
      <c r="AA68" s="49"/>
      <c r="AB68" s="49"/>
      <c r="AC68" s="49"/>
      <c r="AD68" s="49"/>
      <c r="AE68" s="49"/>
      <c r="AF68" s="49"/>
      <c r="AG68" s="49"/>
      <c r="AH68" s="49"/>
      <c r="AI68" s="36"/>
      <c r="AJ68" s="36"/>
      <c r="AK68" s="36"/>
    </row>
    <row r="69" spans="1:37" ht="9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26"/>
      <c r="T69" s="50"/>
      <c r="U69" s="50"/>
      <c r="V69" s="50"/>
      <c r="W69" s="50"/>
      <c r="X69" s="50"/>
      <c r="Y69" s="50"/>
      <c r="Z69" s="50"/>
      <c r="AA69" s="26"/>
      <c r="AB69" s="49"/>
      <c r="AC69" s="49"/>
      <c r="AD69" s="49"/>
      <c r="AE69" s="49"/>
      <c r="AF69" s="49"/>
      <c r="AG69" s="49"/>
      <c r="AH69" s="49"/>
      <c r="AI69" s="36"/>
      <c r="AJ69" s="36"/>
      <c r="AK69" s="36"/>
    </row>
    <row r="70" spans="1:37" ht="9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26"/>
      <c r="T70" s="50"/>
      <c r="U70" s="50"/>
      <c r="V70" s="50"/>
      <c r="W70" s="50"/>
      <c r="X70" s="50"/>
      <c r="Y70" s="50"/>
      <c r="Z70" s="50"/>
      <c r="AA70" s="26"/>
      <c r="AB70" s="49"/>
      <c r="AC70" s="49"/>
      <c r="AD70" s="49"/>
      <c r="AE70" s="49"/>
      <c r="AF70" s="49"/>
      <c r="AG70" s="49"/>
      <c r="AH70" s="49"/>
      <c r="AI70" s="36"/>
      <c r="AJ70" s="36"/>
      <c r="AK70" s="36"/>
    </row>
    <row r="71" spans="1:37" ht="25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26"/>
      <c r="T71" s="50"/>
      <c r="U71" s="50"/>
      <c r="V71" s="50"/>
      <c r="W71" s="50"/>
      <c r="X71" s="50"/>
      <c r="Y71" s="50"/>
      <c r="Z71" s="50"/>
      <c r="AA71" s="26"/>
      <c r="AB71" s="49"/>
      <c r="AC71" s="49"/>
      <c r="AD71" s="49"/>
      <c r="AE71" s="49"/>
      <c r="AF71" s="49"/>
      <c r="AG71" s="49"/>
      <c r="AH71" s="49"/>
      <c r="AI71" s="36"/>
      <c r="AJ71" s="36"/>
      <c r="AK71" s="36"/>
    </row>
    <row r="72" spans="1:37" ht="25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26"/>
      <c r="T72" s="50"/>
      <c r="U72" s="50"/>
      <c r="V72" s="50"/>
      <c r="W72" s="50"/>
      <c r="X72" s="50"/>
      <c r="Y72" s="50"/>
      <c r="Z72" s="50"/>
      <c r="AA72" s="26"/>
      <c r="AB72" s="49"/>
      <c r="AC72" s="49"/>
      <c r="AD72" s="49"/>
      <c r="AE72" s="49"/>
      <c r="AF72" s="49"/>
      <c r="AG72" s="49"/>
      <c r="AH72" s="49"/>
      <c r="AI72" s="36"/>
      <c r="AJ72" s="36"/>
      <c r="AK72" s="36"/>
    </row>
    <row r="73" spans="1:37" ht="25.5" customHeight="1">
      <c r="A73" s="3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26"/>
      <c r="U73" s="32"/>
      <c r="V73" s="32"/>
      <c r="W73" s="32"/>
      <c r="X73" s="32"/>
      <c r="Y73" s="32"/>
      <c r="Z73" s="32"/>
      <c r="AA73" s="26"/>
      <c r="AB73" s="26"/>
      <c r="AC73" s="26"/>
      <c r="AD73" s="26"/>
      <c r="AE73" s="26"/>
      <c r="AF73" s="26"/>
      <c r="AG73" s="26"/>
      <c r="AH73" s="26"/>
      <c r="AI73" s="36"/>
      <c r="AJ73" s="36"/>
      <c r="AK73" s="36"/>
    </row>
    <row r="74" spans="1:37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26"/>
      <c r="T74" s="50"/>
      <c r="U74" s="50"/>
      <c r="V74" s="50"/>
      <c r="W74" s="50"/>
      <c r="X74" s="50"/>
      <c r="Y74" s="50"/>
      <c r="Z74" s="50"/>
      <c r="AA74" s="26"/>
      <c r="AB74" s="49"/>
      <c r="AC74" s="49"/>
      <c r="AD74" s="49"/>
      <c r="AE74" s="49"/>
      <c r="AF74" s="49"/>
      <c r="AG74" s="49"/>
      <c r="AH74" s="49"/>
      <c r="AI74" s="36"/>
      <c r="AJ74" s="36"/>
      <c r="AK74" s="36"/>
    </row>
    <row r="75" spans="1:37" ht="12.75" customHeight="1">
      <c r="A75" s="36"/>
      <c r="B75" s="36"/>
      <c r="C75" s="3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26"/>
      <c r="W75" s="32"/>
      <c r="X75" s="32"/>
      <c r="Y75" s="32"/>
      <c r="Z75" s="32"/>
      <c r="AA75" s="32"/>
      <c r="AB75" s="32"/>
      <c r="AC75" s="26"/>
      <c r="AD75" s="26"/>
      <c r="AE75" s="26"/>
      <c r="AF75" s="23"/>
      <c r="AG75" s="23"/>
      <c r="AH75" s="23"/>
      <c r="AI75" s="23"/>
      <c r="AJ75" s="23"/>
      <c r="AK75" s="36"/>
    </row>
    <row r="76" spans="1:37" ht="12.75" customHeight="1">
      <c r="A76" s="36"/>
      <c r="B76" s="36"/>
      <c r="C76" s="3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9"/>
      <c r="V76" s="39"/>
      <c r="W76" s="32"/>
      <c r="X76" s="32"/>
      <c r="Y76" s="32"/>
      <c r="Z76" s="32"/>
      <c r="AA76" s="32"/>
      <c r="AB76" s="32"/>
      <c r="AC76" s="26"/>
      <c r="AD76" s="26"/>
      <c r="AE76" s="26"/>
      <c r="AF76" s="23"/>
      <c r="AG76" s="23"/>
      <c r="AH76" s="23"/>
      <c r="AI76" s="23"/>
      <c r="AJ76" s="23"/>
      <c r="AK76" s="36"/>
    </row>
    <row r="77" spans="1:37" ht="12.75" customHeight="1">
      <c r="A77" s="36"/>
      <c r="B77" s="36"/>
      <c r="C77" s="3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39"/>
      <c r="V77" s="39"/>
      <c r="W77" s="32"/>
      <c r="X77" s="32"/>
      <c r="Y77" s="32"/>
      <c r="Z77" s="32"/>
      <c r="AA77" s="32"/>
      <c r="AB77" s="32"/>
      <c r="AC77" s="26"/>
      <c r="AD77" s="26"/>
      <c r="AE77" s="26"/>
      <c r="AF77" s="23"/>
      <c r="AG77" s="23"/>
      <c r="AH77" s="23"/>
      <c r="AI77" s="23"/>
      <c r="AJ77" s="23"/>
      <c r="AK77" s="36"/>
    </row>
    <row r="78" spans="1:37" ht="25.5" customHeight="1">
      <c r="A78" s="36"/>
      <c r="B78" s="36"/>
      <c r="C78" s="3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39"/>
      <c r="V78" s="39"/>
      <c r="W78" s="32"/>
      <c r="X78" s="32"/>
      <c r="Y78" s="32"/>
      <c r="Z78" s="32"/>
      <c r="AA78" s="32"/>
      <c r="AB78" s="32"/>
      <c r="AC78" s="26"/>
      <c r="AD78" s="26"/>
      <c r="AE78" s="26"/>
      <c r="AF78" s="23"/>
      <c r="AG78" s="23"/>
      <c r="AH78" s="23"/>
      <c r="AI78" s="23"/>
      <c r="AJ78" s="23"/>
      <c r="AK78" s="36"/>
    </row>
    <row r="79" spans="1:37" ht="25.5" customHeight="1">
      <c r="A79" s="36"/>
      <c r="B79" s="36"/>
      <c r="C79" s="3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39"/>
      <c r="V79" s="36"/>
      <c r="W79" s="32"/>
      <c r="X79" s="26"/>
      <c r="Y79" s="26"/>
      <c r="Z79" s="26"/>
      <c r="AA79" s="26"/>
      <c r="AB79" s="2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ht="25.5" customHeight="1">
      <c r="A80" s="23"/>
      <c r="B80" s="23"/>
      <c r="C80" s="2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6"/>
      <c r="V80" s="36"/>
      <c r="W80" s="26"/>
      <c r="X80" s="26"/>
      <c r="Y80" s="26"/>
      <c r="Z80" s="26"/>
      <c r="AA80" s="26"/>
      <c r="AB80" s="26"/>
      <c r="AC80" s="36"/>
      <c r="AD80" s="36"/>
      <c r="AE80" s="36"/>
      <c r="AF80" s="36"/>
      <c r="AG80" s="36"/>
      <c r="AH80" s="36"/>
      <c r="AI80" s="36"/>
      <c r="AJ80" s="36"/>
      <c r="AK80" s="23"/>
    </row>
    <row r="81" spans="1:37" ht="25.5" customHeight="1">
      <c r="A81" s="23"/>
      <c r="B81" s="23"/>
      <c r="C81" s="23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36"/>
      <c r="V81" s="36"/>
      <c r="W81" s="26"/>
      <c r="X81" s="26"/>
      <c r="Y81" s="26"/>
      <c r="Z81" s="26"/>
      <c r="AA81" s="26"/>
      <c r="AB81" s="26"/>
      <c r="AC81" s="36"/>
      <c r="AD81" s="36"/>
      <c r="AE81" s="36"/>
      <c r="AF81" s="36"/>
      <c r="AG81" s="36"/>
      <c r="AH81" s="36"/>
      <c r="AI81" s="36"/>
      <c r="AJ81" s="36"/>
      <c r="AK81" s="23"/>
    </row>
    <row r="82" spans="1:37" ht="9.75" customHeight="1">
      <c r="A82" s="23"/>
      <c r="B82" s="23"/>
      <c r="C82" s="23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26"/>
      <c r="W82" s="32"/>
      <c r="X82" s="32"/>
      <c r="Y82" s="32"/>
      <c r="Z82" s="32"/>
      <c r="AA82" s="32"/>
      <c r="AB82" s="32"/>
      <c r="AC82" s="26"/>
      <c r="AD82" s="26"/>
      <c r="AE82" s="26"/>
      <c r="AF82" s="23"/>
      <c r="AG82" s="23"/>
      <c r="AH82" s="23"/>
      <c r="AI82" s="23"/>
      <c r="AJ82" s="23"/>
      <c r="AK82" s="23"/>
    </row>
    <row r="83" spans="1:37" ht="25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57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ht="19.5" customHeight="1">
      <c r="A85" s="23"/>
      <c r="B85" s="23"/>
      <c r="C85" s="23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23"/>
    </row>
    <row r="86" spans="1:37" ht="19.5" customHeight="1">
      <c r="A86" s="23"/>
      <c r="B86" s="23"/>
      <c r="C86" s="23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3"/>
    </row>
    <row r="87" spans="1:37" ht="19.5" customHeight="1">
      <c r="A87" s="23"/>
      <c r="B87" s="23"/>
      <c r="C87" s="23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3"/>
    </row>
    <row r="88" spans="1:37" ht="9" customHeight="1">
      <c r="A88" s="23"/>
      <c r="B88" s="23"/>
      <c r="C88" s="23"/>
      <c r="D88" s="30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32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23"/>
    </row>
    <row r="89" spans="1:37" ht="9" customHeight="1">
      <c r="A89" s="23"/>
      <c r="B89" s="23"/>
      <c r="C89" s="2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23"/>
    </row>
    <row r="90" spans="1:37" ht="9" customHeight="1">
      <c r="A90" s="23"/>
      <c r="B90" s="23"/>
      <c r="C90" s="23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32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23"/>
    </row>
    <row r="91" spans="1:37" ht="19.5" customHeight="1">
      <c r="A91" s="23"/>
      <c r="B91" s="23"/>
      <c r="C91" s="23"/>
      <c r="D91" s="3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23"/>
    </row>
    <row r="92" spans="1:37" ht="9.75">
      <c r="A92" s="23"/>
      <c r="B92" s="23"/>
      <c r="C92" s="23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23"/>
    </row>
    <row r="93" spans="1:37" ht="9.75">
      <c r="A93" s="23"/>
      <c r="B93" s="23"/>
      <c r="C93" s="23"/>
      <c r="D93" s="30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32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23"/>
    </row>
    <row r="94" spans="1:37" ht="12.75" customHeight="1">
      <c r="A94" s="23"/>
      <c r="B94" s="23"/>
      <c r="C94" s="23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23"/>
    </row>
    <row r="95" spans="1:37" ht="13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13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0.5" customHeight="1">
      <c r="A97" s="23"/>
      <c r="B97" s="23"/>
      <c r="C97" s="23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23"/>
    </row>
    <row r="98" spans="1:37" ht="10.5" customHeight="1">
      <c r="A98" s="23"/>
      <c r="B98" s="23"/>
      <c r="C98" s="23"/>
      <c r="D98" s="29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6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9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6"/>
      <c r="V99" s="26"/>
      <c r="W99" s="26"/>
      <c r="X99" s="26"/>
      <c r="Y99" s="26"/>
      <c r="Z99" s="26"/>
      <c r="AA99" s="26"/>
      <c r="AB99" s="26"/>
      <c r="AC99" s="26"/>
      <c r="AD99" s="23"/>
      <c r="AE99" s="23"/>
      <c r="AF99" s="23"/>
      <c r="AG99" s="23"/>
      <c r="AH99" s="23"/>
      <c r="AI99" s="23"/>
      <c r="AJ99" s="23"/>
      <c r="AK99" s="23"/>
    </row>
    <row r="100" spans="1:37" ht="9.75" customHeight="1">
      <c r="A100" s="23"/>
      <c r="B100" s="23"/>
      <c r="C100" s="23"/>
      <c r="D100" s="31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32"/>
      <c r="V100" s="23"/>
      <c r="W100" s="23"/>
      <c r="X100" s="23"/>
      <c r="Y100" s="23"/>
      <c r="Z100" s="23"/>
      <c r="AA100" s="23"/>
      <c r="AB100" s="23"/>
      <c r="AC100" s="36"/>
      <c r="AD100" s="23"/>
      <c r="AE100" s="23"/>
      <c r="AF100" s="23"/>
      <c r="AG100" s="23"/>
      <c r="AH100" s="23"/>
      <c r="AI100" s="23"/>
      <c r="AJ100" s="23"/>
      <c r="AK100" s="23"/>
    </row>
    <row r="101" spans="1:37" ht="9.75" customHeight="1">
      <c r="A101" s="23"/>
      <c r="B101" s="23"/>
      <c r="C101" s="23"/>
      <c r="D101" s="24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0.5" customHeight="1">
      <c r="A102" s="23"/>
      <c r="B102" s="23"/>
      <c r="C102" s="23"/>
      <c r="D102" s="4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32"/>
      <c r="V102" s="23"/>
      <c r="W102" s="23"/>
      <c r="X102" s="23"/>
      <c r="Y102" s="23"/>
      <c r="Z102" s="23"/>
      <c r="AA102" s="23"/>
      <c r="AB102" s="23"/>
      <c r="AC102" s="36"/>
      <c r="AD102" s="23"/>
      <c r="AE102" s="23"/>
      <c r="AF102" s="23"/>
      <c r="AG102" s="23"/>
      <c r="AH102" s="23"/>
      <c r="AI102" s="23"/>
      <c r="AJ102" s="23"/>
      <c r="AK102" s="23"/>
    </row>
    <row r="103" spans="1:37" ht="10.5" customHeight="1">
      <c r="A103" s="23"/>
      <c r="B103" s="23"/>
      <c r="C103" s="23"/>
      <c r="D103" s="3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9.75">
      <c r="A104" s="23"/>
      <c r="B104" s="23"/>
      <c r="C104" s="23"/>
      <c r="D104" s="31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32"/>
      <c r="V104" s="23"/>
      <c r="W104" s="23"/>
      <c r="X104" s="23"/>
      <c r="Y104" s="23"/>
      <c r="Z104" s="23"/>
      <c r="AA104" s="23"/>
      <c r="AB104" s="23"/>
      <c r="AC104" s="36"/>
      <c r="AD104" s="23"/>
      <c r="AE104" s="23"/>
      <c r="AF104" s="23"/>
      <c r="AG104" s="23"/>
      <c r="AH104" s="23"/>
      <c r="AI104" s="23"/>
      <c r="AJ104" s="23"/>
      <c r="AK104" s="23"/>
    </row>
    <row r="105" spans="1:37" ht="12.75" customHeight="1">
      <c r="A105" s="23"/>
      <c r="B105" s="23"/>
      <c r="C105" s="23"/>
      <c r="D105" s="30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12.75" customHeight="1">
      <c r="A106" s="23"/>
      <c r="B106" s="23"/>
      <c r="C106" s="23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9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12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10.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0.5" customHeight="1">
      <c r="A110" s="23"/>
      <c r="B110" s="23"/>
      <c r="C110" s="2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  <c r="AI110" s="26"/>
      <c r="AJ110" s="26"/>
      <c r="AK110" s="23"/>
    </row>
    <row r="111" spans="1:37" ht="10.5" customHeight="1">
      <c r="A111" s="23"/>
      <c r="B111" s="23"/>
      <c r="C111" s="23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  <c r="AI111" s="26"/>
      <c r="AJ111" s="26"/>
      <c r="AK111" s="23"/>
    </row>
    <row r="112" spans="1:37" ht="10.5" customHeight="1">
      <c r="A112" s="23"/>
      <c r="B112" s="23"/>
      <c r="C112" s="23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26"/>
      <c r="AI112" s="26"/>
      <c r="AJ112" s="26"/>
      <c r="AK112" s="23"/>
    </row>
    <row r="113" spans="1:37" ht="10.5" customHeight="1">
      <c r="A113" s="23"/>
      <c r="B113" s="23"/>
      <c r="C113" s="23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  <c r="AI113" s="26"/>
      <c r="AJ113" s="26"/>
      <c r="AK113" s="23"/>
    </row>
    <row r="114" spans="1:37" ht="10.5" customHeight="1">
      <c r="A114" s="23"/>
      <c r="B114" s="23"/>
      <c r="C114" s="23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  <c r="AI114" s="26"/>
      <c r="AJ114" s="26"/>
      <c r="AK114" s="23"/>
    </row>
    <row r="115" spans="1:37" ht="10.5" customHeight="1">
      <c r="A115" s="23"/>
      <c r="B115" s="23"/>
      <c r="C115" s="23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  <c r="AI115" s="26"/>
      <c r="AJ115" s="26"/>
      <c r="AK115" s="23"/>
    </row>
    <row r="116" spans="1:37" ht="9.75">
      <c r="A116" s="23"/>
      <c r="B116" s="23"/>
      <c r="C116" s="23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  <c r="AI116" s="26"/>
      <c r="AJ116" s="26"/>
      <c r="AK116" s="23"/>
    </row>
    <row r="117" spans="1:37" ht="20.25" customHeight="1">
      <c r="A117" s="23"/>
      <c r="B117" s="23"/>
      <c r="C117" s="23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32"/>
      <c r="AI117" s="32"/>
      <c r="AJ117" s="32"/>
      <c r="AK117" s="23"/>
    </row>
    <row r="118" spans="1:37" ht="9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ht="19.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ht="9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9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19.5" customHeight="1">
      <c r="A122" s="23"/>
      <c r="B122" s="23"/>
      <c r="C122" s="23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3"/>
    </row>
    <row r="123" spans="1:37" ht="19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ht="19.5" customHeight="1">
      <c r="A124" s="23"/>
      <c r="B124" s="23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6"/>
      <c r="P124" s="26"/>
      <c r="Q124" s="26"/>
      <c r="R124" s="26"/>
      <c r="S124" s="23"/>
      <c r="T124" s="23"/>
      <c r="U124" s="23"/>
      <c r="V124" s="23"/>
      <c r="W124" s="23"/>
      <c r="X124" s="23"/>
      <c r="Y124" s="23"/>
      <c r="Z124" s="23"/>
      <c r="AA124" s="23"/>
      <c r="AB124" s="38"/>
      <c r="AC124" s="38"/>
      <c r="AD124" s="38"/>
      <c r="AE124" s="38"/>
      <c r="AF124" s="38"/>
      <c r="AG124" s="38"/>
      <c r="AH124" s="38"/>
      <c r="AI124" s="38"/>
      <c r="AJ124" s="38"/>
      <c r="AK124" s="23"/>
    </row>
    <row r="125" spans="1:37" ht="19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41"/>
      <c r="AC125" s="41"/>
      <c r="AD125" s="41"/>
      <c r="AE125" s="41"/>
      <c r="AF125" s="41"/>
      <c r="AG125" s="41"/>
      <c r="AH125" s="41"/>
      <c r="AI125" s="41"/>
      <c r="AJ125" s="41"/>
      <c r="AK125" s="23"/>
    </row>
    <row r="126" spans="1:37" ht="19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41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9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9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9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6" customHeight="1">
      <c r="A130" s="2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3"/>
      <c r="AJ130" s="23"/>
      <c r="AK130" s="23"/>
    </row>
    <row r="131" spans="1:37" ht="18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9.75">
      <c r="A132" s="23"/>
      <c r="B132" s="24"/>
      <c r="C132" s="24"/>
      <c r="D132" s="24"/>
      <c r="E132" s="24"/>
      <c r="F132" s="24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4"/>
      <c r="S132" s="24"/>
      <c r="T132" s="25"/>
      <c r="U132" s="25"/>
      <c r="V132" s="25"/>
      <c r="W132" s="25"/>
      <c r="X132" s="24"/>
      <c r="Y132" s="24"/>
      <c r="Z132" s="24"/>
      <c r="AA132" s="24"/>
      <c r="AB132" s="24"/>
      <c r="AC132" s="24"/>
      <c r="AD132" s="43"/>
      <c r="AE132" s="43"/>
      <c r="AF132" s="43"/>
      <c r="AG132" s="43"/>
      <c r="AH132" s="43"/>
      <c r="AI132" s="23"/>
      <c r="AJ132" s="23"/>
      <c r="AK132" s="23"/>
    </row>
    <row r="133" spans="1:37" ht="19.5" customHeight="1">
      <c r="A133" s="23"/>
      <c r="B133" s="24"/>
      <c r="C133" s="24"/>
      <c r="D133" s="24"/>
      <c r="E133" s="24"/>
      <c r="F133" s="25"/>
      <c r="G133" s="25"/>
      <c r="H133" s="25"/>
      <c r="I133" s="25"/>
      <c r="J133" s="25"/>
      <c r="K133" s="25"/>
      <c r="L133" s="25"/>
      <c r="M133" s="25"/>
      <c r="N133" s="24"/>
      <c r="O133" s="24"/>
      <c r="P133" s="44"/>
      <c r="Q133" s="44"/>
      <c r="R133" s="24"/>
      <c r="S133" s="24"/>
      <c r="T133" s="24"/>
      <c r="U133" s="24"/>
      <c r="V133" s="25"/>
      <c r="W133" s="25"/>
      <c r="X133" s="25"/>
      <c r="Y133" s="25"/>
      <c r="Z133" s="25"/>
      <c r="AA133" s="25"/>
      <c r="AB133" s="24"/>
      <c r="AC133" s="24"/>
      <c r="AD133" s="24"/>
      <c r="AE133" s="24"/>
      <c r="AF133" s="24"/>
      <c r="AG133" s="24"/>
      <c r="AH133" s="24"/>
      <c r="AI133" s="23"/>
      <c r="AJ133" s="23"/>
      <c r="AK133" s="23"/>
    </row>
    <row r="134" spans="1:37" ht="9.75">
      <c r="A134" s="23"/>
      <c r="B134" s="24"/>
      <c r="C134" s="24"/>
      <c r="D134" s="24"/>
      <c r="E134" s="24"/>
      <c r="F134" s="25"/>
      <c r="G134" s="25"/>
      <c r="H134" s="25"/>
      <c r="I134" s="25"/>
      <c r="J134" s="25"/>
      <c r="K134" s="25"/>
      <c r="L134" s="25"/>
      <c r="M134" s="25"/>
      <c r="N134" s="24"/>
      <c r="O134" s="24"/>
      <c r="P134" s="44"/>
      <c r="Q134" s="44"/>
      <c r="R134" s="24"/>
      <c r="S134" s="24"/>
      <c r="T134" s="24"/>
      <c r="U134" s="24"/>
      <c r="V134" s="25"/>
      <c r="W134" s="25"/>
      <c r="X134" s="25"/>
      <c r="Y134" s="25"/>
      <c r="Z134" s="25"/>
      <c r="AA134" s="25"/>
      <c r="AB134" s="45"/>
      <c r="AC134" s="45"/>
      <c r="AD134" s="45"/>
      <c r="AE134" s="45"/>
      <c r="AF134" s="45"/>
      <c r="AG134" s="45"/>
      <c r="AH134" s="45"/>
      <c r="AI134" s="23"/>
      <c r="AJ134" s="23"/>
      <c r="AK134" s="23"/>
    </row>
    <row r="135" spans="1:37" ht="9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9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9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18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9.75">
      <c r="A139" s="23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3"/>
      <c r="AJ139" s="23"/>
      <c r="AK139" s="23"/>
    </row>
    <row r="140" spans="1:37" ht="3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ht="21.75" customHeight="1">
      <c r="A141" s="23"/>
      <c r="B141" s="36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6"/>
      <c r="P141" s="26"/>
      <c r="Q141" s="36"/>
      <c r="R141" s="23"/>
      <c r="S141" s="23"/>
      <c r="T141" s="23"/>
      <c r="U141" s="23"/>
      <c r="V141" s="23"/>
      <c r="W141" s="23"/>
      <c r="X141" s="23"/>
      <c r="Y141" s="36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9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12" customHeight="1">
      <c r="A143" s="23"/>
      <c r="B143" s="36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16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9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36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9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4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16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9.75">
      <c r="A149" s="23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3"/>
      <c r="AJ149" s="23"/>
      <c r="AK149" s="23"/>
    </row>
    <row r="150" spans="1:37" ht="16.5" customHeight="1">
      <c r="A150" s="23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3"/>
      <c r="AJ150" s="23"/>
      <c r="AK150" s="23"/>
    </row>
    <row r="151" spans="1:37" ht="5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23"/>
      <c r="AH151" s="23"/>
      <c r="AI151" s="23"/>
      <c r="AJ151" s="23"/>
      <c r="AK151" s="23"/>
    </row>
    <row r="152" spans="1:37" ht="16.5" customHeight="1">
      <c r="A152" s="23"/>
      <c r="B152" s="23"/>
      <c r="C152" s="23"/>
      <c r="D152" s="23"/>
      <c r="E152" s="23"/>
      <c r="F152" s="23"/>
      <c r="G152" s="23"/>
      <c r="H152" s="23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23"/>
      <c r="AI152" s="23"/>
      <c r="AJ152" s="23"/>
      <c r="AK152" s="23"/>
    </row>
    <row r="153" spans="1:37" ht="7.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34"/>
      <c r="Y153" s="42"/>
      <c r="Z153" s="42"/>
      <c r="AA153" s="42"/>
      <c r="AB153" s="42"/>
      <c r="AC153" s="42"/>
      <c r="AD153" s="42"/>
      <c r="AE153" s="42"/>
      <c r="AF153" s="42"/>
      <c r="AG153" s="42"/>
      <c r="AH153" s="23"/>
      <c r="AI153" s="23"/>
      <c r="AJ153" s="23"/>
      <c r="AK153" s="23"/>
    </row>
    <row r="154" spans="1:37" ht="16.5" customHeight="1">
      <c r="A154" s="23"/>
      <c r="B154" s="23"/>
      <c r="C154" s="23"/>
      <c r="D154" s="23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23"/>
      <c r="W154" s="23"/>
      <c r="X154" s="23"/>
      <c r="Y154" s="42"/>
      <c r="Z154" s="42"/>
      <c r="AA154" s="42"/>
      <c r="AB154" s="42"/>
      <c r="AC154" s="42"/>
      <c r="AD154" s="42"/>
      <c r="AE154" s="42"/>
      <c r="AF154" s="42"/>
      <c r="AG154" s="42"/>
      <c r="AH154" s="23"/>
      <c r="AI154" s="23"/>
      <c r="AJ154" s="23"/>
      <c r="AK154" s="23"/>
    </row>
    <row r="155" spans="1:37" ht="9.75">
      <c r="A155" s="23"/>
      <c r="B155" s="23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23"/>
      <c r="N155" s="42"/>
      <c r="O155" s="42"/>
      <c r="P155" s="42"/>
      <c r="Q155" s="42"/>
      <c r="R155" s="42"/>
      <c r="S155" s="42"/>
      <c r="T155" s="42"/>
      <c r="U155" s="23"/>
      <c r="V155" s="23"/>
      <c r="W155" s="23"/>
      <c r="X155" s="23"/>
      <c r="Y155" s="23"/>
      <c r="Z155" s="23"/>
      <c r="AA155" s="23"/>
      <c r="AB155" s="42"/>
      <c r="AC155" s="42"/>
      <c r="AD155" s="42"/>
      <c r="AE155" s="42"/>
      <c r="AF155" s="42"/>
      <c r="AG155" s="42"/>
      <c r="AH155" s="23"/>
      <c r="AI155" s="23"/>
      <c r="AJ155" s="23"/>
      <c r="AK155" s="23"/>
    </row>
    <row r="156" spans="1:37" ht="9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36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9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ht="19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ht="19.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ht="19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19.5" customHeight="1">
      <c r="A162" s="2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3"/>
      <c r="AJ162" s="23"/>
      <c r="AK162" s="23"/>
    </row>
    <row r="163" spans="1:37" ht="19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19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9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3"/>
      <c r="AJ165" s="23"/>
      <c r="AK165" s="23"/>
    </row>
    <row r="166" spans="1:37" ht="9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3"/>
      <c r="AJ166" s="23"/>
      <c r="AK166" s="23"/>
    </row>
    <row r="167" spans="1:37" ht="9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3"/>
      <c r="AJ167" s="23"/>
      <c r="AK167" s="23"/>
    </row>
    <row r="168" spans="1:37" ht="9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3"/>
      <c r="AJ168" s="23"/>
      <c r="AK168" s="23"/>
    </row>
    <row r="169" spans="1:37" ht="9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3"/>
      <c r="AJ169" s="23"/>
      <c r="AK169" s="23"/>
    </row>
    <row r="170" spans="1:37" ht="9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3"/>
      <c r="AJ170" s="23"/>
      <c r="AK170" s="23"/>
    </row>
    <row r="171" spans="1:37" ht="9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3"/>
      <c r="AJ171" s="23"/>
      <c r="AK171" s="23"/>
    </row>
    <row r="172" spans="1:37" ht="9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9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12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9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ht="9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9.75">
      <c r="A177" s="23"/>
      <c r="B177" s="46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9.75">
      <c r="A178" s="23"/>
      <c r="B178" s="46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9.75">
      <c r="A179" s="23"/>
      <c r="B179" s="46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ht="9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9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41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9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9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1:37" ht="9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1:37" ht="9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</row>
    <row r="186" spans="1:37" ht="9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</row>
    <row r="187" spans="1:37" ht="9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</row>
    <row r="188" spans="1:37" ht="9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</row>
    <row r="189" spans="1:37" ht="9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</row>
    <row r="190" spans="1:37" ht="9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</row>
    <row r="191" spans="1:37" ht="9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</row>
    <row r="192" spans="1:37" ht="9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</row>
    <row r="193" spans="1:37" ht="9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</row>
  </sheetData>
  <mergeCells count="40">
    <mergeCell ref="AC7:AD7"/>
    <mergeCell ref="AE6:AH7"/>
    <mergeCell ref="B18:AH18"/>
    <mergeCell ref="B23:D23"/>
    <mergeCell ref="E23:H23"/>
    <mergeCell ref="AC8:AD8"/>
    <mergeCell ref="B15:AH15"/>
    <mergeCell ref="B16:AH16"/>
    <mergeCell ref="B17:AH17"/>
    <mergeCell ref="AB28:AH28"/>
    <mergeCell ref="U29:AA29"/>
    <mergeCell ref="AB29:AH29"/>
    <mergeCell ref="B26:T27"/>
    <mergeCell ref="U27:AA27"/>
    <mergeCell ref="AB27:AH27"/>
    <mergeCell ref="U26:AH26"/>
    <mergeCell ref="C28:T28"/>
    <mergeCell ref="C29:T29"/>
    <mergeCell ref="U30:AA30"/>
    <mergeCell ref="U31:AA32"/>
    <mergeCell ref="U28:AA28"/>
    <mergeCell ref="U33:AA34"/>
    <mergeCell ref="B37:AH37"/>
    <mergeCell ref="U35:AA35"/>
    <mergeCell ref="B46:L46"/>
    <mergeCell ref="U36:AA36"/>
    <mergeCell ref="AB30:AH30"/>
    <mergeCell ref="AB35:AH35"/>
    <mergeCell ref="AB36:AH36"/>
    <mergeCell ref="C30:T30"/>
    <mergeCell ref="C31:T31"/>
    <mergeCell ref="C32:T32"/>
    <mergeCell ref="C33:T33"/>
    <mergeCell ref="C36:T36"/>
    <mergeCell ref="AB31:AH32"/>
    <mergeCell ref="AB33:AH34"/>
    <mergeCell ref="B31:B32"/>
    <mergeCell ref="B33:B34"/>
    <mergeCell ref="C34:T34"/>
    <mergeCell ref="C35:T35"/>
  </mergeCells>
  <conditionalFormatting sqref="A4:AK47">
    <cfRule type="expression" priority="1" dxfId="1" stopIfTrue="1">
      <formula>Barva=2</formula>
    </cfRule>
  </conditionalFormatting>
  <printOptions/>
  <pageMargins left="0.2362204724409449" right="0.2362204724409449" top="0.35433070866141736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Nesejt</dc:creator>
  <cp:keywords/>
  <dc:description/>
  <cp:lastModifiedBy>eondrova</cp:lastModifiedBy>
  <cp:lastPrinted>2007-03-21T07:07:23Z</cp:lastPrinted>
  <dcterms:created xsi:type="dcterms:W3CDTF">2005-01-08T17:44:16Z</dcterms:created>
  <dcterms:modified xsi:type="dcterms:W3CDTF">2007-03-21T07:07:49Z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489143024</vt:i4>
  </property>
  <property fmtid="{D5CDD505-2E9C-101B-9397-08002B2CF9AE}" pid="3" name="_EmailSubject">
    <vt:lpwstr/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Bílek</vt:lpwstr>
  </property>
  <property fmtid="{D5CDD505-2E9C-101B-9397-08002B2CF9AE}" pid="6" name="_PreviousAdHocReviewCycleID">
    <vt:i4>-1103723745</vt:i4>
  </property>
  <property fmtid="{D5CDD505-2E9C-101B-9397-08002B2CF9AE}" pid="7" name="_ReviewingToolsShownOnce">
    <vt:lpwstr/>
  </property>
</Properties>
</file>